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5 DEL 01 AL 12 DE JULIO DE 2025\Pago 55 SAF\"/>
    </mc:Choice>
  </mc:AlternateContent>
  <xr:revisionPtr revIDLastSave="0" documentId="13_ncr:1_{F78766E0-6C32-4143-BF3F-E6D27BAE916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Datos!$A$1:$AC$29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<sst xmlns="http://schemas.openxmlformats.org/spreadsheetml/2006/main" count="730" uniqueCount="267">
  <si>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</si>
  <si>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</si>
  <si>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</si>
  <si>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</si>
  <si>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</si>
  <si>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</si>
  <si>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</si>
  <si>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</si>
  <si>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</si>
  <si>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</si>
  <si>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</si>
  <si>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</si>
  <si>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</si>
  <si>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</si>
  <si>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</si>
  <si>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</si>
  <si>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</si>
  <si>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</si>
  <si>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</si>
  <si>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</si>
  <si>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</si>
  <si>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</si>
  <si>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</si>
  <si>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</si>
  <si>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</si>
  <si>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</si>
  <si>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</si>
  <si>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</si>
  <si>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</si>
  <si>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</si>
  <si>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</si>
  <si>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</si>
  <si>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</si>
  <si>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</si>
  <si>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</si>
  <si>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</si>
  <si>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</si>
  <si>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</si>
  <si>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</si>
  <si>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</si>
  <si>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</si>
  <si>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</si>
  <si>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</si>
  <si>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</si>
  <si>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</si>
  <si>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</si>
  <si>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</si>
  <si>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</si>
  <si>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</si>
  <si>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</si>
  <si>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</si>
  <si>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</si>
  <si>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</si>
  <si>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</si>
  <si>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</si>
  <si>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</si>
  <si>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</si>
  <si>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</si>
  <si>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</si>
  <si>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</si>
  <si>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</si>
  <si>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</si>
  <si>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</si>
  <si>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</si>
  <si>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</si>
  <si>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</si>
  <si>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</si>
  <si>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</si>
  <si>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</si>
  <si>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</si>
  <si>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</si>
  <si>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</si>
  <si>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</si>
  <si>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</si>
  <si>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</si>
  <si>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</si>
  <si>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</si>
  <si>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</si>
  <si>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</si>
  <si>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</si>
  <si>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</si>
  <si>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</si>
  <si>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</si>
  <si>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</si>
  <si>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</si>
  <si>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</si>
  <si>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</si>
  <si>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</si>
  <si>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</si>
  <si>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</si>
  <si>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</si>
  <si>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</si>
  <si>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</si>
  <si>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</si>
  <si>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</si>
  <si>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</si>
  <si>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</si>
  <si>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</si>
  <si>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</si>
  <si>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</si>
  <si>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</si>
  <si>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</si>
  <si>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</si>
  <si>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</si>
  <si>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</si>
  <si>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</si>
  <si>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</si>
  <si>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</si>
  <si>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</si>
  <si>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</si>
  <si>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</si>
  <si>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</si>
  <si>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</si>
  <si>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</si>
  <si>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</si>
  <si>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</si>
  <si>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</si>
  <si>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</si>
  <si>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</si>
  <si>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</si>
  <si>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</si>
  <si>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</si>
  <si>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</si>
  <si>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</si>
  <si>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</si>
  <si>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</si>
  <si>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</si>
  <si>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</si>
  <si>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</si>
  <si>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</si>
  <si>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</si>
  <si>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</si>
  <si>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</si>
  <si>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</si>
  <si>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</si>
  <si>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</si>
  <si>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</si>
  <si>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</si>
  <si>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</si>
  <si>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</si>
  <si>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28/06/2025</t>
  </si>
  <si>
    <t>SABANA</t>
  </si>
  <si>
    <t>BOGOTÁ, D.C.</t>
  </si>
  <si>
    <t>Combustibles</t>
  </si>
  <si>
    <t>Bogotá</t>
  </si>
  <si>
    <t>En línea</t>
  </si>
  <si>
    <t>29/06/2025</t>
  </si>
  <si>
    <t>30/06/2025</t>
  </si>
  <si>
    <t>12:20</t>
  </si>
  <si>
    <t>EDS TERPEL AVENIDA 28</t>
  </si>
  <si>
    <t>07:00</t>
  </si>
  <si>
    <t>EDS CENTRO BOGOTA</t>
  </si>
  <si>
    <t>02550529</t>
  </si>
  <si>
    <t>10:28</t>
  </si>
  <si>
    <t>OBI772</t>
  </si>
  <si>
    <t>0040006276</t>
  </si>
  <si>
    <t>SG ALCALDIA MAYOR OC 125415</t>
  </si>
  <si>
    <t>279305</t>
  </si>
  <si>
    <t>17:36</t>
  </si>
  <si>
    <t>06:27</t>
  </si>
  <si>
    <t>10:00</t>
  </si>
  <si>
    <t>07:53</t>
  </si>
  <si>
    <t>20:41</t>
  </si>
  <si>
    <t>EDS JAVERIANA</t>
  </si>
  <si>
    <t>02556440</t>
  </si>
  <si>
    <t>06:45</t>
  </si>
  <si>
    <t>10:06</t>
  </si>
  <si>
    <t>06:18</t>
  </si>
  <si>
    <t>09:26</t>
  </si>
  <si>
    <t>06:11</t>
  </si>
  <si>
    <t>01818253</t>
  </si>
  <si>
    <t>08:36</t>
  </si>
  <si>
    <t>OBH314</t>
  </si>
  <si>
    <t>331144</t>
  </si>
  <si>
    <t>06:56</t>
  </si>
  <si>
    <t>13:15</t>
  </si>
  <si>
    <t>06:23</t>
  </si>
  <si>
    <t>09:27</t>
  </si>
  <si>
    <t>06:50</t>
  </si>
  <si>
    <t>07:28</t>
  </si>
  <si>
    <t>06:05</t>
  </si>
  <si>
    <t>01818750</t>
  </si>
  <si>
    <t>OBI768</t>
  </si>
  <si>
    <t>261486</t>
  </si>
  <si>
    <t>13:58</t>
  </si>
  <si>
    <t>02/07/2025</t>
  </si>
  <si>
    <t>12/07/2025</t>
  </si>
  <si>
    <t>01/07/2025</t>
  </si>
  <si>
    <t>11/07/2025</t>
  </si>
  <si>
    <t>10/07/2025</t>
  </si>
  <si>
    <t>07/07/2025</t>
  </si>
  <si>
    <t>04/07/2025</t>
  </si>
  <si>
    <t>08/07/2025</t>
  </si>
  <si>
    <t>06/07/2025</t>
  </si>
  <si>
    <t>09:16</t>
  </si>
  <si>
    <t>01819906</t>
  </si>
  <si>
    <t>05:09</t>
  </si>
  <si>
    <t>OKZ914</t>
  </si>
  <si>
    <t>103612</t>
  </si>
  <si>
    <t>02556443</t>
  </si>
  <si>
    <t>OLO562</t>
  </si>
  <si>
    <t>139507</t>
  </si>
  <si>
    <t>02554208</t>
  </si>
  <si>
    <t>OBI771</t>
  </si>
  <si>
    <t>338202</t>
  </si>
  <si>
    <t>01821626</t>
  </si>
  <si>
    <t>OBI770</t>
  </si>
  <si>
    <t>307498</t>
  </si>
  <si>
    <t>01828006</t>
  </si>
  <si>
    <t>280189</t>
  </si>
  <si>
    <t>01825208</t>
  </si>
  <si>
    <t>307847</t>
  </si>
  <si>
    <t>05100059</t>
  </si>
  <si>
    <t>OKZ959</t>
  </si>
  <si>
    <t>169414</t>
  </si>
  <si>
    <t>1919701</t>
  </si>
  <si>
    <t>331326</t>
  </si>
  <si>
    <t>05:28</t>
  </si>
  <si>
    <t>02551411</t>
  </si>
  <si>
    <t>337750</t>
  </si>
  <si>
    <t>02551430</t>
  </si>
  <si>
    <t>169005</t>
  </si>
  <si>
    <t>01823770</t>
  </si>
  <si>
    <t>261788</t>
  </si>
  <si>
    <t>02554455</t>
  </si>
  <si>
    <t>103930</t>
  </si>
  <si>
    <t>261985</t>
  </si>
  <si>
    <t>OLM971</t>
  </si>
  <si>
    <t>171616</t>
  </si>
  <si>
    <t>01823173</t>
  </si>
  <si>
    <t>279575</t>
  </si>
  <si>
    <t>02554755</t>
  </si>
  <si>
    <t>171935</t>
  </si>
  <si>
    <t>02555856</t>
  </si>
  <si>
    <t>OLM972</t>
  </si>
  <si>
    <t>156787</t>
  </si>
  <si>
    <t>02344636</t>
  </si>
  <si>
    <t>169176</t>
  </si>
  <si>
    <t>02347377</t>
  </si>
  <si>
    <t>OBH309</t>
  </si>
  <si>
    <t>252717</t>
  </si>
  <si>
    <t>01823734</t>
  </si>
  <si>
    <t>OLO563</t>
  </si>
  <si>
    <t>134510</t>
  </si>
  <si>
    <t>01821533</t>
  </si>
  <si>
    <t>252406</t>
  </si>
  <si>
    <t>02555968</t>
  </si>
  <si>
    <t>169593</t>
  </si>
  <si>
    <t>02553343</t>
  </si>
  <si>
    <t>156503</t>
  </si>
  <si>
    <t>01824898</t>
  </si>
  <si>
    <t>OBG442</t>
  </si>
  <si>
    <t>173890</t>
  </si>
  <si>
    <t>01824863</t>
  </si>
  <si>
    <t>279855</t>
  </si>
  <si>
    <t>Precio Especial</t>
  </si>
  <si>
    <t>BOGOTA DISTRITO CAPITAL</t>
  </si>
  <si>
    <t xml:space="preserve">28 AL 30 JUNIO </t>
  </si>
  <si>
    <t xml:space="preserve">1 AL 12 JULIO </t>
  </si>
  <si>
    <t xml:space="preserve">Total 1 AL 12 JULIO </t>
  </si>
  <si>
    <t>CATEGORIA A</t>
  </si>
  <si>
    <t xml:space="preserve">Key </t>
  </si>
  <si>
    <t>Total CATEGORIA A</t>
  </si>
  <si>
    <t>9019526281 </t>
  </si>
  <si>
    <t>9019526319 </t>
  </si>
  <si>
    <t>Total SG ALCALDIA MAYOR OC 125415</t>
  </si>
  <si>
    <t xml:space="preserve">Total 28 AL 30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</si>
</sst>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23" fillId="0" borderId="0" xfId="0" applyNumberFormat="1" applyFont="1" applyAlignment="1">
      <alignment horizont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5" fontId="27" fillId="0" borderId="24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5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164" fontId="27" fillId="0" borderId="23" xfId="0" applyNumberFormat="1" applyFont="1" applyBorder="1" applyAlignment="1">
      <alignment horizontal="center"/>
    </xf>
    <xf numFmtId="0" fontId="30" fillId="26" borderId="22" xfId="0" applyFont="1" applyFill="1" applyBorder="1"/>
    <xf numFmtId="165" fontId="30" fillId="26" borderId="24" xfId="0" applyNumberFormat="1" applyFont="1" applyFill="1" applyBorder="1" applyAlignment="1">
      <alignment horizontal="center"/>
    </xf>
    <xf numFmtId="165" fontId="30" fillId="26" borderId="23" xfId="0" applyNumberFormat="1" applyFont="1" applyFill="1" applyBorder="1" applyAlignment="1">
      <alignment horizontal="center"/>
    </xf>
    <xf numFmtId="164" fontId="30" fillId="26" borderId="23" xfId="0" applyNumberFormat="1" applyFont="1" applyFill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7" xfId="0" applyFont="1" applyBorder="1"/>
    <xf numFmtId="0" fontId="35" fillId="0" borderId="10" xfId="0" applyFont="1" applyBorder="1" applyAlignment="1">
      <alignment horizontal="center" vertical="center"/>
    </xf>
    <xf numFmtId="0" fontId="27" fillId="27" borderId="33" xfId="0" applyFont="1" applyFill="1" applyBorder="1"/>
    <xf numFmtId="0" fontId="27" fillId="27" borderId="34" xfId="0" applyFont="1" applyFill="1" applyBorder="1"/>
    <xf numFmtId="165" fontId="27" fillId="27" borderId="35" xfId="0" applyNumberFormat="1" applyFont="1" applyFill="1" applyBorder="1" applyAlignment="1">
      <alignment horizontal="center"/>
    </xf>
    <xf numFmtId="164" fontId="27" fillId="27" borderId="36" xfId="0" applyNumberFormat="1" applyFont="1" applyFill="1" applyBorder="1" applyAlignment="1">
      <alignment horizontal="center"/>
    </xf>
    <xf numFmtId="165" fontId="27" fillId="27" borderId="33" xfId="0" applyNumberFormat="1" applyFont="1" applyFill="1" applyBorder="1" applyAlignment="1">
      <alignment horizontal="center"/>
    </xf>
    <xf numFmtId="165" fontId="27" fillId="27" borderId="37" xfId="0" applyNumberFormat="1" applyFont="1" applyFill="1" applyBorder="1" applyAlignment="1">
      <alignment horizontal="center"/>
    </xf>
    <xf numFmtId="164" fontId="27" fillId="27" borderId="37" xfId="0" applyNumberFormat="1" applyFont="1" applyFill="1" applyBorder="1" applyAlignment="1">
      <alignment horizontal="center"/>
    </xf>
    <xf numFmtId="0" fontId="27" fillId="28" borderId="29" xfId="0" applyFont="1" applyFill="1" applyBorder="1"/>
    <xf numFmtId="0" fontId="27" fillId="28" borderId="30" xfId="0" applyFont="1" applyFill="1" applyBorder="1"/>
    <xf numFmtId="165" fontId="27" fillId="28" borderId="31" xfId="0" applyNumberFormat="1" applyFont="1" applyFill="1" applyBorder="1" applyAlignment="1">
      <alignment horizontal="center"/>
    </xf>
    <xf numFmtId="164" fontId="27" fillId="28" borderId="28" xfId="0" applyNumberFormat="1" applyFont="1" applyFill="1" applyBorder="1" applyAlignment="1">
      <alignment horizontal="center"/>
    </xf>
    <xf numFmtId="165" fontId="27" fillId="28" borderId="29" xfId="0" applyNumberFormat="1" applyFont="1" applyFill="1" applyBorder="1" applyAlignment="1">
      <alignment horizontal="center"/>
    </xf>
    <xf numFmtId="165" fontId="27" fillId="28" borderId="32" xfId="0" applyNumberFormat="1" applyFont="1" applyFill="1" applyBorder="1" applyAlignment="1">
      <alignment horizontal="center"/>
    </xf>
    <xf numFmtId="164" fontId="27" fillId="28" borderId="32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  <xf numFmtId="0" fontId="30" fillId="26" borderId="0" xfId="0" applyFont="1" applyFill="1"/>
    <xf numFmtId="164" fontId="30" fillId="26" borderId="0" xfId="0" applyNumberFormat="1" applyFont="1" applyFill="1" applyAlignment="1">
      <alignment horizontal="center"/>
    </xf>
    <xf numFmtId="165" fontId="30" fillId="26" borderId="0" xfId="0" applyNumberFormat="1" applyFont="1" applyFill="1" applyAlignment="1">
      <alignment horizontal="center"/>
    </xf>
    <xf numFmtId="0" fontId="34" fillId="25" borderId="10" xfId="0" applyFont="1" applyFill="1" applyBorder="1" applyAlignment="1">
      <alignment horizontal="center" vertical="center"/>
    </xf>
    <xf numFmtId="14" fontId="34" fillId="25" borderId="10" xfId="0" applyNumberFormat="1" applyFont="1" applyFill="1" applyBorder="1" applyAlignment="1">
      <alignment horizontal="center" vertical="center"/>
    </xf>
    <xf numFmtId="166" fontId="34" fillId="25" borderId="10" xfId="0" applyNumberFormat="1" applyFont="1" applyFill="1" applyBorder="1" applyAlignment="1">
      <alignment horizontal="center" vertical="center"/>
    </xf>
    <xf numFmtId="42" fontId="34" fillId="25" borderId="10" xfId="0" applyNumberFormat="1" applyFont="1" applyFill="1" applyBorder="1" applyAlignment="1">
      <alignment horizontal="center" vertical="center"/>
    </xf>
    <xf numFmtId="167" fontId="34" fillId="25" borderId="10" xfId="0" applyNumberFormat="1" applyFont="1" applyFill="1" applyBorder="1" applyAlignment="1">
      <alignment horizontal="center" vertical="center"/>
    </xf>
    <xf numFmtId="42" fontId="23" fillId="0" borderId="10" xfId="32" applyNumberFormat="1" applyFont="1" applyFill="1" applyBorder="1" applyAlignment="1">
      <alignment horizontal="center"/>
    </xf>
    <xf numFmtId="0" fontId="23" fillId="0" borderId="10" xfId="32" applyNumberFormat="1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 vertical="center"/>
    </xf>
    <xf numFmtId="14" fontId="23" fillId="0" borderId="10" xfId="0" applyNumberFormat="1" applyFont="1" applyFill="1" applyBorder="1" applyAlignment="1">
      <alignment horizontal="center" vertical="center"/>
    </xf>
    <xf numFmtId="166" fontId="23" fillId="0" borderId="10" xfId="0" applyNumberFormat="1" applyFont="1" applyFill="1" applyBorder="1" applyAlignment="1">
      <alignment horizontal="center" vertical="center"/>
    </xf>
    <xf numFmtId="0" fontId="23" fillId="0" borderId="10" xfId="32" applyNumberFormat="1" applyFont="1" applyFill="1" applyBorder="1" applyAlignment="1">
      <alignment horizontal="center" vertical="center"/>
    </xf>
    <xf numFmtId="42" fontId="23" fillId="0" borderId="10" xfId="0" applyNumberFormat="1" applyFont="1" applyFill="1" applyBorder="1" applyAlignment="1">
      <alignment horizontal="center" vertical="center"/>
    </xf>
    <xf numFmtId="167" fontId="23" fillId="0" borderId="10" xfId="0" applyNumberFormat="1" applyFont="1" applyFill="1" applyBorder="1" applyAlignment="1">
      <alignment horizontal="center" vertical="center"/>
    </xf>
    <xf numFmtId="42" fontId="23" fillId="0" borderId="10" xfId="32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14" fontId="23" fillId="0" borderId="10" xfId="0" applyNumberFormat="1" applyFont="1" applyFill="1" applyBorder="1" applyAlignment="1">
      <alignment horizontal="center"/>
    </xf>
    <xf numFmtId="166" fontId="23" fillId="0" borderId="10" xfId="0" applyNumberFormat="1" applyFont="1" applyFill="1" applyBorder="1" applyAlignment="1">
      <alignment horizontal="center"/>
    </xf>
    <xf numFmtId="0" fontId="23" fillId="0" borderId="0" xfId="0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66" fontId="23" fillId="0" borderId="0" xfId="0" applyNumberFormat="1" applyFont="1" applyFill="1" applyAlignment="1">
      <alignment horizontal="center" vertical="center"/>
    </xf>
    <xf numFmtId="0" fontId="23" fillId="0" borderId="0" xfId="32" applyNumberFormat="1" applyFont="1" applyFill="1" applyBorder="1" applyAlignment="1">
      <alignment horizontal="center" vertical="center"/>
    </xf>
    <xf numFmtId="42" fontId="23" fillId="0" borderId="0" xfId="0" applyNumberFormat="1" applyFont="1" applyFill="1" applyAlignment="1">
      <alignment horizontal="center" vertical="center"/>
    </xf>
    <xf numFmtId="167" fontId="23" fillId="0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8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54.72338009259" createdVersion="8" refreshedVersion="8" minRefreshableVersion="3" recordCount="28" xr:uid="{0EAC2FEC-5944-446A-B903-ECC7A4A2A50D}">
  <cacheSource type="worksheet">
    <worksheetSource ref="A1:AA29" sheet="Datos"/>
  </cacheSource>
  <cacheFields count="27">
    <cacheField name="Comprobante" numFmtId="0">
      <sharedItems/>
    </cacheField>
    <cacheField name="Fecha" numFmtId="14">
      <sharedItems/>
    </cacheField>
    <cacheField name="Hora" numFmtId="166">
      <sharedItems/>
    </cacheField>
    <cacheField name="Placa" numFmtId="0">
      <sharedItems/>
    </cacheField>
    <cacheField name="Centro de Costo" numFmtId="0">
      <sharedItems count="20">
        <s v="SG ALCALDIA MAYOR OC 125415"/>
        <s v="OC 142310 SDM-OPERATIVOS" u="1"/>
        <s v="OC 124276 OPERATIVOS - SSCJ" u="1"/>
        <s v="BOMBEROS OC 124050" u="1"/>
        <s v="SEC DE EDU OC 129184" u="1"/>
        <s v="OC 142312 SDM-GRUPO GUIA" u="1"/>
        <s v="OC 109625 FDL CIUDAD BOLIVAR" u="1"/>
        <s v="OC 127233 FDL SUMAPAZ" u="1"/>
        <s v="SEC DIST GOBIERNO OC 141174" u="1"/>
        <s v="OC 130556 FDL Barrios Unidos" u="1"/>
        <s v="OC 127680 FDL USME" u="1"/>
        <s v="OC 141851" u="1"/>
        <s v="OC 142611 ADMINISTRATIVOS-SEC DIST SEG" u="1"/>
        <s v="OC 142313  SDM-ADMINISTRATIVOS" u="1"/>
        <s v="OC 125538 FDL BOSA" u="1"/>
        <s v="OC 127647 SEC DIST PLANEACION" u="1"/>
        <s v="FDL DE SANTAFE OC 126930" u="1"/>
        <s v="FDL USAQUEN OC 137811" u="1"/>
        <s v="OC 125715 FDL FONTIBON" u="1"/>
        <s v="SD MUJER OC 140027" u="1"/>
      </sharedItems>
    </cacheField>
    <cacheField name="Ciudad" numFmtId="0">
      <sharedItems/>
    </cacheField>
    <cacheField name="Categoría" numFmtId="0">
      <sharedItems count="1">
        <s v="CATEGORIA A"/>
      </sharedItems>
    </cacheField>
    <cacheField name="Producto" numFmtId="0">
      <sharedItems count="2">
        <s v="A.C.P.M."/>
        <s v="CORRIENTE"/>
      </sharedItems>
    </cacheField>
    <cacheField name="Total Venta" numFmtId="42">
      <sharedItems containsSemiMixedTypes="0" containsString="0" containsNumber="1" minValue="70489.48" maxValue="159934.64000000001"/>
    </cacheField>
    <cacheField name="Volumen" numFmtId="167">
      <sharedItems containsSemiMixedTypes="0" containsString="0" containsNumber="1" minValue="4.5069999999999997" maxValue="14.497"/>
    </cacheField>
    <cacheField name="Precio" numFmtId="42">
      <sharedItems containsSemiMixedTypes="0" containsString="0" containsNumber="1" containsInteger="1" minValue="10810" maxValue="15670"/>
    </cacheField>
    <cacheField name="Precio Facturado" numFmtId="42">
      <sharedItems containsSemiMixedTypes="0" containsString="0" containsNumber="1" containsInteger="1" minValue="10810" maxValue="15670"/>
    </cacheField>
    <cacheField name="Key " numFmtId="42">
      <sharedItems/>
    </cacheField>
    <cacheField name="Precio Especial" numFmtId="42">
      <sharedItems containsSemiMixedTypes="0" containsString="0" containsNumber="1" minValue="10793.82" maxValue="16413.12"/>
    </cacheField>
    <cacheField name="Valor Factura" numFmtId="42">
      <sharedItems containsSemiMixedTypes="0" containsString="0" containsNumber="1" minValue="73973.93183999999" maxValue="167840.56512000001"/>
    </cacheField>
    <cacheField name="Estación de Servicio" numFmtId="0">
      <sharedItems count="57">
        <s v="EDS CENTRO BOGOTA"/>
        <s v="EDS JAVERIANA"/>
        <s v="EDS TERPEL AVENIDA 28"/>
        <s v="EDS VILLA ALSACIA" u="1"/>
        <s v="EDS LA CONEJERA" u="1"/>
        <s v="EDS ENGATIVA" u="1"/>
        <s v="EDS TRINIDAD" u="1"/>
        <s v="EDS FONTIBON" u="1"/>
        <s v="EDS PASEO LA 15" u="1"/>
        <s v="EDS LOS ABUELOS" u="1"/>
        <s v="EDS LA ESTRELLITA" u="1"/>
        <s v="EDS LAS VEGAS" u="1"/>
        <s v="EDS AMERICAS BOGOTA" u="1"/>
        <s v="EDS BETANIA" u="1"/>
        <s v="EDS EL TRIANGULO BOGOTA -OT" u="1"/>
        <s v="EDS COLON" u="1"/>
        <s v="EDS TERPEL LA MARIANA" u="1"/>
        <s v="EDS TERMINAL BOGOTA" u="1"/>
        <s v="EDS BUENOS AIRES" u="1"/>
        <s v="EDS LA JUANA" u="1"/>
        <s v="EDS CARRERA 10" u="1"/>
        <s v="EDS TERPEL SAN ANDRES" u="1"/>
        <s v="EDS ALTAMIRA" u="1"/>
        <s v="EDS COMPOSTELA" u="1"/>
        <s v="EDS JUAN MARTIN" u="1"/>
        <s v="EDS REAL TRANSPORTADORA" u="1"/>
        <s v="EDS CRUZ ROJA" u="1"/>
        <s v="EDS EL GANADERO" u="1"/>
        <s v="EDS LA 49" u="1"/>
        <s v="EDS TERPEL LA BOGOTANA" u="1"/>
        <s v="EDS PRIMERA DE MAYO" u="1"/>
        <s v="EDS PASADENA" u="1"/>
        <s v="EDS TERPEL CARRERA" u="1"/>
        <s v="EDS SEVILLANA" u="1"/>
        <s v="EDS ROOSVELT" u="1"/>
        <s v="EDS PALOQUEMAO" u="1"/>
        <s v="EDS AVENIDA BOYACA SUR" u="1"/>
        <s v="EDS TERPEL PONTEVEDRA" u="1"/>
        <s v="EDS EL DORADO OPAIN" u="1"/>
        <s v="EDS CALLE 127 (PLAZA 127)" u="1"/>
        <s v="EDS INCOCENTRO" u="1"/>
        <s v="EDS VILLA CLAUDIA" u="1"/>
        <s v="EDS SANTANDER" u="1"/>
        <s v="EDS AVDA BOYACA" u="1"/>
        <s v="EDS CONTADOR" u="1"/>
        <s v="EDS PALMAS" u="1"/>
        <s v="EDS LAS VILLAS PROPIA" u="1"/>
        <s v="EDS MATATIGRES" u="1"/>
        <s v="EDS AV CIUDAD DE CALI" u="1"/>
        <s v="EDS PRADERA AV 68" u="1"/>
        <s v="EDS MOTOMART" u="1"/>
        <s v="EDS CALLE 13" u="1"/>
        <s v="EDS ICOTRANS" u="1"/>
        <s v="EDS PORTAL DE ALAMOS" u="1"/>
        <s v="EDS SAN PATRICIO OT" u="1"/>
        <s v="EDS AMERICAS 2" u="1"/>
        <s v="EDS CALASANZ" u="1"/>
      </sharedItems>
    </cacheField>
    <cacheField name="Corte" numFmtId="0">
      <sharedItems count="3">
        <s v="28 AL 30 JUNIO "/>
        <s v="1 AL 12 JULIO "/>
        <s v="1 AL 12 JUNIO " u="1"/>
      </sharedItems>
    </cacheField>
    <cacheField name="Factura" numFmtId="0">
      <sharedItems containsMixedTypes="1" containsNumber="1" containsInteger="1" minValue="9019526273" maxValue="9019526273" count="3">
        <s v="9019526281 "/>
        <s v="9019526319 "/>
        <n v="9019526273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2355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02550529"/>
    <s v="28/06/2025"/>
    <s v="10:28"/>
    <s v="OBI772"/>
    <x v="0"/>
    <s v="BOGOTÁ, D.C."/>
    <x v="0"/>
    <x v="0"/>
    <n v="85485.48"/>
    <n v="7.9080000000000004"/>
    <n v="10810"/>
    <n v="10810"/>
    <s v="100080091039465"/>
    <n v="10793.82"/>
    <n v="85357.528560000006"/>
    <x v="0"/>
    <x v="0"/>
    <x v="0"/>
    <n v="465"/>
    <n v="10008009"/>
    <s v="SABANA"/>
    <n v="1039"/>
    <s v="Combustibles"/>
    <s v="0040006276"/>
    <s v="Bogotá"/>
    <s v="279305"/>
    <s v="En línea"/>
  </r>
  <r>
    <s v="01818253"/>
    <s v="29/06/2025"/>
    <s v="08:36"/>
    <s v="OBH314"/>
    <x v="0"/>
    <s v="BOGOTÁ, D.C."/>
    <x v="0"/>
    <x v="1"/>
    <n v="70489.48"/>
    <n v="4.5069999999999997"/>
    <n v="15640"/>
    <n v="15640"/>
    <s v="100080091039465"/>
    <n v="16413.12"/>
    <n v="73973.93183999999"/>
    <x v="0"/>
    <x v="0"/>
    <x v="0"/>
    <n v="465"/>
    <n v="10008009"/>
    <s v="SABANA"/>
    <n v="1039"/>
    <s v="Combustibles"/>
    <s v="0040006276"/>
    <s v="Bogotá"/>
    <s v="331144"/>
    <s v="En línea"/>
  </r>
  <r>
    <s v="01818750"/>
    <s v="30/06/2025"/>
    <s v="07:28"/>
    <s v="OBI768"/>
    <x v="0"/>
    <s v="BOGOTÁ, D.C."/>
    <x v="0"/>
    <x v="1"/>
    <n v="115000.92"/>
    <n v="7.3529999999999998"/>
    <n v="15640"/>
    <n v="15640"/>
    <s v="100080091039465"/>
    <n v="16413.12"/>
    <n v="120685.67135999999"/>
    <x v="0"/>
    <x v="0"/>
    <x v="0"/>
    <n v="465"/>
    <n v="10008009"/>
    <s v="SABANA"/>
    <n v="1039"/>
    <s v="Combustibles"/>
    <s v="0040006276"/>
    <s v="Bogotá"/>
    <s v="261486"/>
    <s v="En línea"/>
  </r>
  <r>
    <s v="02551327"/>
    <s v="01/07/2025"/>
    <s v="07:00"/>
    <s v="OLM971"/>
    <x v="0"/>
    <s v="BOGOTÁ, D.C."/>
    <x v="0"/>
    <x v="0"/>
    <n v="101170.79"/>
    <n v="9.359"/>
    <n v="10810"/>
    <n v="10810"/>
    <s v="100080091039465"/>
    <n v="10793.82"/>
    <n v="101019.36138"/>
    <x v="0"/>
    <x v="1"/>
    <x v="1"/>
    <n v="465"/>
    <n v="10008009"/>
    <s v="SABANA"/>
    <n v="1039"/>
    <s v="Combustibles"/>
    <s v="0040006276"/>
    <s v="Bogotá"/>
    <s v="171616"/>
    <s v="En línea"/>
  </r>
  <r>
    <s v="02551411"/>
    <s v="01/07/2025"/>
    <s v="09:26"/>
    <s v="OBI771"/>
    <x v="0"/>
    <s v="BOGOTÁ, D.C."/>
    <x v="0"/>
    <x v="0"/>
    <n v="132865.71"/>
    <n v="12.291"/>
    <n v="10810"/>
    <n v="10810"/>
    <s v="100080091039465"/>
    <n v="10793.82"/>
    <n v="132666.84161999999"/>
    <x v="0"/>
    <x v="1"/>
    <x v="1"/>
    <n v="465"/>
    <n v="10008009"/>
    <s v="SABANA"/>
    <n v="1039"/>
    <s v="Combustibles"/>
    <s v="0040006276"/>
    <s v="Bogotá"/>
    <s v="337750"/>
    <s v="En línea"/>
  </r>
  <r>
    <s v="02551430"/>
    <s v="01/07/2025"/>
    <s v="10:00"/>
    <s v="OKZ959"/>
    <x v="0"/>
    <s v="BOGOTÁ, D.C."/>
    <x v="0"/>
    <x v="1"/>
    <n v="116768.24"/>
    <n v="7.4660000000000002"/>
    <n v="15640"/>
    <n v="15640"/>
    <s v="100080091039465"/>
    <n v="16413.12"/>
    <n v="122540.35391999999"/>
    <x v="0"/>
    <x v="1"/>
    <x v="1"/>
    <n v="465"/>
    <n v="10008009"/>
    <s v="SABANA"/>
    <n v="1039"/>
    <s v="Combustibles"/>
    <s v="0040006276"/>
    <s v="Bogotá"/>
    <s v="169005"/>
    <s v="En línea"/>
  </r>
  <r>
    <s v="01819906"/>
    <s v="02/07/2025"/>
    <s v="05:09"/>
    <s v="OKZ914"/>
    <x v="0"/>
    <s v="BOGOTÁ, D.C."/>
    <x v="0"/>
    <x v="1"/>
    <n v="132330.04"/>
    <n v="8.4610000000000003"/>
    <n v="15640"/>
    <n v="15640"/>
    <s v="100080091039465"/>
    <n v="16413.12"/>
    <n v="138871.40831999999"/>
    <x v="0"/>
    <x v="1"/>
    <x v="1"/>
    <n v="465"/>
    <n v="10008009"/>
    <s v="SABANA"/>
    <n v="1039"/>
    <s v="Combustibles"/>
    <s v="0040006276"/>
    <s v="Bogotá"/>
    <s v="103612"/>
    <s v="En línea"/>
  </r>
  <r>
    <s v="01821533"/>
    <s v="04/07/2025"/>
    <s v="06:11"/>
    <s v="OBH309"/>
    <x v="0"/>
    <s v="BOGOTÁ, D.C."/>
    <x v="0"/>
    <x v="1"/>
    <n v="159934.64000000001"/>
    <n v="10.226000000000001"/>
    <n v="15640"/>
    <n v="15640"/>
    <s v="100080091039465"/>
    <n v="16413.12"/>
    <n v="167840.56512000001"/>
    <x v="0"/>
    <x v="1"/>
    <x v="1"/>
    <n v="465"/>
    <n v="10008009"/>
    <s v="SABANA"/>
    <n v="1039"/>
    <s v="Combustibles"/>
    <s v="0040006276"/>
    <s v="Bogotá"/>
    <s v="252406"/>
    <s v="En línea"/>
  </r>
  <r>
    <s v="01821626"/>
    <s v="04/07/2025"/>
    <s v="08:36"/>
    <s v="OBI770"/>
    <x v="0"/>
    <s v="BOGOTÁ, D.C."/>
    <x v="0"/>
    <x v="0"/>
    <n v="151199.47"/>
    <n v="13.987"/>
    <n v="10810"/>
    <n v="10810"/>
    <s v="100080091039465"/>
    <n v="10793.82"/>
    <n v="150973.16034"/>
    <x v="0"/>
    <x v="1"/>
    <x v="1"/>
    <n v="465"/>
    <n v="10008009"/>
    <s v="SABANA"/>
    <n v="1039"/>
    <s v="Combustibles"/>
    <s v="0040006276"/>
    <s v="Bogotá"/>
    <s v="307498"/>
    <s v="En línea"/>
  </r>
  <r>
    <s v="02553343"/>
    <s v="04/07/2025"/>
    <s v="17:36"/>
    <s v="OLM972"/>
    <x v="0"/>
    <s v="BOGOTÁ, D.C."/>
    <x v="0"/>
    <x v="0"/>
    <n v="156712.57"/>
    <n v="14.497"/>
    <n v="10810"/>
    <n v="10810"/>
    <s v="100080091039465"/>
    <n v="10793.82"/>
    <n v="156478.00853999998"/>
    <x v="0"/>
    <x v="1"/>
    <x v="1"/>
    <n v="465"/>
    <n v="10008009"/>
    <s v="SABANA"/>
    <n v="1039"/>
    <s v="Combustibles"/>
    <s v="0040006276"/>
    <s v="Bogotá"/>
    <s v="156503"/>
    <s v="En línea"/>
  </r>
  <r>
    <s v="01823173"/>
    <s v="06/07/2025"/>
    <s v="06:05"/>
    <s v="OBI772"/>
    <x v="0"/>
    <s v="BOGOTÁ, D.C."/>
    <x v="0"/>
    <x v="0"/>
    <n v="96663.02"/>
    <n v="8.9420000000000002"/>
    <n v="10810"/>
    <n v="10810"/>
    <s v="100080091039465"/>
    <n v="10793.82"/>
    <n v="96518.338439999992"/>
    <x v="0"/>
    <x v="1"/>
    <x v="1"/>
    <n v="465"/>
    <n v="10008009"/>
    <s v="SABANA"/>
    <n v="1039"/>
    <s v="Combustibles"/>
    <s v="0040006276"/>
    <s v="Bogotá"/>
    <s v="279575"/>
    <s v="En línea"/>
  </r>
  <r>
    <s v="02344636"/>
    <s v="06/07/2025"/>
    <s v="06:27"/>
    <s v="OKZ959"/>
    <x v="0"/>
    <s v="BOGOTÁ, D.C."/>
    <x v="0"/>
    <x v="1"/>
    <n v="116734.68"/>
    <n v="7.5410000000000004"/>
    <n v="15480"/>
    <n v="15480"/>
    <s v="100080091069465"/>
    <n v="16413.12"/>
    <n v="123771.33792000001"/>
    <x v="1"/>
    <x v="1"/>
    <x v="1"/>
    <n v="465"/>
    <n v="10008009"/>
    <s v="SABANA"/>
    <n v="1069"/>
    <s v="Combustibles"/>
    <s v="0040006276"/>
    <s v="Bogotá"/>
    <s v="169176"/>
    <s v="En línea"/>
  </r>
  <r>
    <s v="01823734"/>
    <s v="07/07/2025"/>
    <s v="05:28"/>
    <s v="OLO563"/>
    <x v="0"/>
    <s v="BOGOTÁ, D.C."/>
    <x v="0"/>
    <x v="1"/>
    <n v="119333.2"/>
    <n v="7.63"/>
    <n v="15640"/>
    <n v="15640"/>
    <s v="100080091039465"/>
    <n v="16413.12"/>
    <n v="125232.1056"/>
    <x v="0"/>
    <x v="1"/>
    <x v="1"/>
    <n v="465"/>
    <n v="10008009"/>
    <s v="SABANA"/>
    <n v="1039"/>
    <s v="Combustibles"/>
    <s v="0040006276"/>
    <s v="Bogotá"/>
    <s v="134510"/>
    <s v="En línea"/>
  </r>
  <r>
    <s v="02554208"/>
    <s v="07/07/2025"/>
    <s v="06:23"/>
    <s v="OBI771"/>
    <x v="0"/>
    <s v="BOGOTÁ, D.C."/>
    <x v="0"/>
    <x v="0"/>
    <n v="145707.99"/>
    <n v="13.478999999999999"/>
    <n v="10810"/>
    <n v="10810"/>
    <s v="100080091039465"/>
    <n v="10793.82"/>
    <n v="145489.88977999997"/>
    <x v="0"/>
    <x v="1"/>
    <x v="1"/>
    <n v="465"/>
    <n v="10008009"/>
    <s v="SABANA"/>
    <n v="1039"/>
    <s v="Combustibles"/>
    <s v="0040006276"/>
    <s v="Bogotá"/>
    <s v="338202"/>
    <s v="En línea"/>
  </r>
  <r>
    <s v="01823770"/>
    <s v="07/07/2025"/>
    <s v="06:45"/>
    <s v="OBI768"/>
    <x v="0"/>
    <s v="BOGOTÁ, D.C."/>
    <x v="0"/>
    <x v="1"/>
    <n v="111998.04"/>
    <n v="7.1609999999999996"/>
    <n v="15640"/>
    <n v="15640"/>
    <s v="100080091039465"/>
    <n v="16413.12"/>
    <n v="117534.35231999999"/>
    <x v="0"/>
    <x v="1"/>
    <x v="1"/>
    <n v="465"/>
    <n v="10008009"/>
    <s v="SABANA"/>
    <n v="1039"/>
    <s v="Combustibles"/>
    <s v="0040006276"/>
    <s v="Bogotá"/>
    <s v="261788"/>
    <s v="En línea"/>
  </r>
  <r>
    <s v="05100059"/>
    <s v="07/07/2025"/>
    <s v="07:53"/>
    <s v="OKZ959"/>
    <x v="0"/>
    <s v="BOGOTÁ, D.C."/>
    <x v="0"/>
    <x v="1"/>
    <n v="131471.64000000001"/>
    <n v="8.4930000000000003"/>
    <n v="15480"/>
    <n v="15480"/>
    <s v="100080091069465"/>
    <n v="16413.12"/>
    <n v="139396.62815999999"/>
    <x v="1"/>
    <x v="1"/>
    <x v="1"/>
    <n v="465"/>
    <n v="10008009"/>
    <s v="SABANA"/>
    <n v="1069"/>
    <s v="Combustibles"/>
    <s v="0040006276"/>
    <s v="Bogotá"/>
    <s v="169414"/>
    <s v="En línea"/>
  </r>
  <r>
    <s v="02554455"/>
    <s v="07/07/2025"/>
    <s v="13:58"/>
    <s v="OKZ914"/>
    <x v="0"/>
    <s v="BOGOTÁ, D.C."/>
    <x v="0"/>
    <x v="1"/>
    <n v="138914.48000000001"/>
    <n v="8.8819999999999997"/>
    <n v="15640"/>
    <n v="15640"/>
    <s v="100080091039465"/>
    <n v="16413.12"/>
    <n v="145781.33184"/>
    <x v="0"/>
    <x v="1"/>
    <x v="1"/>
    <n v="465"/>
    <n v="10008009"/>
    <s v="SABANA"/>
    <n v="1039"/>
    <s v="Combustibles"/>
    <s v="0040006276"/>
    <s v="Bogotá"/>
    <s v="103930"/>
    <s v="En línea"/>
  </r>
  <r>
    <s v="02554755"/>
    <s v="08/07/2025"/>
    <s v="06:56"/>
    <s v="OLM971"/>
    <x v="0"/>
    <s v="BOGOTÁ, D.C."/>
    <x v="0"/>
    <x v="0"/>
    <n v="110953.84"/>
    <n v="10.263999999999999"/>
    <n v="10810"/>
    <n v="10810"/>
    <s v="100080091039465"/>
    <n v="10793.82"/>
    <n v="110787.76847999998"/>
    <x v="0"/>
    <x v="1"/>
    <x v="1"/>
    <n v="465"/>
    <n v="10008009"/>
    <s v="SABANA"/>
    <n v="1039"/>
    <s v="Combustibles"/>
    <s v="0040006276"/>
    <s v="Bogotá"/>
    <s v="171935"/>
    <s v="En línea"/>
  </r>
  <r>
    <s v="01824863"/>
    <s v="08/07/2025"/>
    <s v="12:20"/>
    <s v="OBI772"/>
    <x v="0"/>
    <s v="BOGOTÁ, D.C."/>
    <x v="0"/>
    <x v="0"/>
    <n v="109559.35"/>
    <n v="10.135"/>
    <n v="10810"/>
    <n v="10810"/>
    <s v="100080091039465"/>
    <n v="10793.82"/>
    <n v="109395.36569999999"/>
    <x v="0"/>
    <x v="1"/>
    <x v="1"/>
    <n v="465"/>
    <n v="10008009"/>
    <s v="SABANA"/>
    <n v="1039"/>
    <s v="Combustibles"/>
    <s v="0040006276"/>
    <s v="Bogotá"/>
    <s v="279855"/>
    <s v="En línea"/>
  </r>
  <r>
    <s v="01824898"/>
    <s v="08/07/2025"/>
    <s v="13:15"/>
    <s v="OBG442"/>
    <x v="0"/>
    <s v="BOGOTÁ, D.C."/>
    <x v="0"/>
    <x v="0"/>
    <n v="88079.88"/>
    <n v="8.1479999999999997"/>
    <n v="10810"/>
    <n v="10810"/>
    <s v="100080091039465"/>
    <n v="10793.82"/>
    <n v="87948.045359999989"/>
    <x v="0"/>
    <x v="1"/>
    <x v="1"/>
    <n v="465"/>
    <n v="10008009"/>
    <s v="SABANA"/>
    <n v="1039"/>
    <s v="Combustibles"/>
    <s v="0040006276"/>
    <s v="Bogotá"/>
    <s v="173890"/>
    <s v="En línea"/>
  </r>
  <r>
    <s v="01825208"/>
    <s v="08/07/2025"/>
    <s v="20:41"/>
    <s v="OBI770"/>
    <x v="0"/>
    <s v="BOGOTÁ, D.C."/>
    <x v="0"/>
    <x v="0"/>
    <n v="117439.84"/>
    <n v="10.864000000000001"/>
    <n v="10810"/>
    <n v="10810"/>
    <s v="100080091039465"/>
    <n v="10793.82"/>
    <n v="117264.06048"/>
    <x v="0"/>
    <x v="1"/>
    <x v="1"/>
    <n v="465"/>
    <n v="10008009"/>
    <s v="SABANA"/>
    <n v="1039"/>
    <s v="Combustibles"/>
    <s v="0040006276"/>
    <s v="Bogotá"/>
    <s v="307847"/>
    <s v="En línea"/>
  </r>
  <r>
    <s v="02555856"/>
    <s v="10/07/2025"/>
    <s v="06:18"/>
    <s v="OLM972"/>
    <x v="0"/>
    <s v="BOGOTÁ, D.C."/>
    <x v="0"/>
    <x v="0"/>
    <n v="117083.11"/>
    <n v="10.831"/>
    <n v="10810"/>
    <n v="10810"/>
    <s v="100080091039465"/>
    <n v="10793.82"/>
    <n v="116907.86442"/>
    <x v="0"/>
    <x v="1"/>
    <x v="1"/>
    <n v="465"/>
    <n v="10008009"/>
    <s v="SABANA"/>
    <n v="1039"/>
    <s v="Combustibles"/>
    <s v="0040006276"/>
    <s v="Bogotá"/>
    <s v="156787"/>
    <s v="En línea"/>
  </r>
  <r>
    <s v="02555968"/>
    <s v="10/07/2025"/>
    <s v="09:16"/>
    <s v="OKZ959"/>
    <x v="0"/>
    <s v="BOGOTÁ, D.C."/>
    <x v="0"/>
    <x v="1"/>
    <n v="118989.12"/>
    <n v="7.6079999999999997"/>
    <n v="15640"/>
    <n v="15640"/>
    <s v="100080091039465"/>
    <n v="16413.12"/>
    <n v="124871.01695999999"/>
    <x v="0"/>
    <x v="1"/>
    <x v="1"/>
    <n v="465"/>
    <n v="10008009"/>
    <s v="SABANA"/>
    <n v="1039"/>
    <s v="Combustibles"/>
    <s v="0040006276"/>
    <s v="Bogotá"/>
    <s v="169593"/>
    <s v="En línea"/>
  </r>
  <r>
    <s v="1919701"/>
    <s v="10/07/2025"/>
    <s v="10:06"/>
    <s v="OBH314"/>
    <x v="0"/>
    <s v="BOGOTÁ, D.C."/>
    <x v="0"/>
    <x v="1"/>
    <n v="96903.28"/>
    <n v="6.1840000000000002"/>
    <n v="15670"/>
    <n v="15670"/>
    <s v="100080092355465"/>
    <n v="16413.12"/>
    <n v="101498.73407999999"/>
    <x v="2"/>
    <x v="1"/>
    <x v="1"/>
    <n v="465"/>
    <n v="10008009"/>
    <s v="SABANA"/>
    <n v="2355"/>
    <s v="Combustibles"/>
    <s v="0040006276"/>
    <s v="Bogotá"/>
    <s v="331326"/>
    <s v="En línea"/>
  </r>
  <r>
    <s v="02556440"/>
    <s v="11/07/2025"/>
    <s v="06:45"/>
    <s v="OBI768"/>
    <x v="0"/>
    <s v="BOGOTÁ, D.C."/>
    <x v="0"/>
    <x v="1"/>
    <n v="117127.96"/>
    <n v="7.4889999999999999"/>
    <n v="15640"/>
    <n v="15640"/>
    <s v="100080091039465"/>
    <n v="16413.12"/>
    <n v="122917.85567999999"/>
    <x v="0"/>
    <x v="1"/>
    <x v="1"/>
    <n v="465"/>
    <n v="10008009"/>
    <s v="SABANA"/>
    <n v="1039"/>
    <s v="Combustibles"/>
    <s v="0040006276"/>
    <s v="Bogotá"/>
    <s v="261985"/>
    <s v="En línea"/>
  </r>
  <r>
    <s v="02556443"/>
    <s v="11/07/2025"/>
    <s v="06:50"/>
    <s v="OLO562"/>
    <x v="0"/>
    <s v="BOGOTÁ, D.C."/>
    <x v="0"/>
    <x v="1"/>
    <n v="157088.16"/>
    <n v="10.044"/>
    <n v="15640"/>
    <n v="15640"/>
    <s v="100080091039465"/>
    <n v="16413.12"/>
    <n v="164853.37727999999"/>
    <x v="0"/>
    <x v="1"/>
    <x v="1"/>
    <n v="465"/>
    <n v="10008009"/>
    <s v="SABANA"/>
    <n v="1039"/>
    <s v="Combustibles"/>
    <s v="0040006276"/>
    <s v="Bogotá"/>
    <s v="139507"/>
    <s v="En línea"/>
  </r>
  <r>
    <s v="02347377"/>
    <s v="12/07/2025"/>
    <s v="07:53"/>
    <s v="OBH309"/>
    <x v="0"/>
    <s v="BOGOTÁ, D.C."/>
    <x v="0"/>
    <x v="1"/>
    <n v="154892.88"/>
    <n v="10.006"/>
    <n v="15480"/>
    <n v="15480"/>
    <s v="100080091069465"/>
    <n v="16413.12"/>
    <n v="164229.67872"/>
    <x v="1"/>
    <x v="1"/>
    <x v="1"/>
    <n v="465"/>
    <n v="10008009"/>
    <s v="SABANA"/>
    <n v="1069"/>
    <s v="Combustibles"/>
    <s v="0040006276"/>
    <s v="Bogotá"/>
    <s v="252717"/>
    <s v="En línea"/>
  </r>
  <r>
    <s v="01828006"/>
    <s v="12/07/2025"/>
    <s v="09:27"/>
    <s v="OBI772"/>
    <x v="0"/>
    <s v="BOGOTÁ, D.C."/>
    <x v="0"/>
    <x v="0"/>
    <n v="114607.62"/>
    <n v="10.602"/>
    <n v="10810"/>
    <n v="10810"/>
    <s v="100080091039465"/>
    <n v="10793.82"/>
    <n v="114436.07964"/>
    <x v="0"/>
    <x v="1"/>
    <x v="1"/>
    <n v="465"/>
    <n v="10008009"/>
    <s v="SABANA"/>
    <n v="1039"/>
    <s v="Combustibles"/>
    <s v="0040006276"/>
    <s v="Bogotá"/>
    <s v="280189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AC34A1-1429-42EC-AC56-7CF311D6BC17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4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1">
        <item m="1" x="3"/>
        <item m="1" x="16"/>
        <item m="1" x="17"/>
        <item m="1" x="6"/>
        <item m="1" x="2"/>
        <item m="1" x="14"/>
        <item m="1" x="7"/>
        <item m="1" x="15"/>
        <item m="1" x="10"/>
        <item m="1" x="9"/>
        <item m="1" x="11"/>
        <item m="1" x="1"/>
        <item m="1" x="5"/>
        <item m="1" x="13"/>
        <item m="1" x="12"/>
        <item m="1" x="4"/>
        <item m="1" x="8"/>
        <item x="0"/>
        <item m="1" x="18"/>
        <item m="1" x="19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axis="axisCol" compact="0" outline="0" subtotalTop="0" showAll="0" includeNewItemsInFilter="1">
      <items count="3">
        <item x="1"/>
        <item x="0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7">
        <item m="1" x="40"/>
        <item m="1" x="20"/>
        <item m="1" x="15"/>
        <item m="1" x="36"/>
        <item m="1" x="54"/>
        <item m="1" x="8"/>
        <item m="1" x="37"/>
        <item m="1" x="41"/>
        <item m="1" x="11"/>
        <item m="1" x="38"/>
        <item m="1" x="47"/>
        <item m="1" x="29"/>
        <item m="1" x="42"/>
        <item x="2"/>
        <item m="1" x="35"/>
        <item m="1" x="33"/>
        <item m="1" x="46"/>
        <item m="1" x="7"/>
        <item m="1" x="30"/>
        <item m="1" x="39"/>
        <item x="0"/>
        <item m="1" x="24"/>
        <item m="1" x="22"/>
        <item m="1" x="27"/>
        <item m="1" x="43"/>
        <item m="1" x="32"/>
        <item m="1" x="9"/>
        <item m="1" x="31"/>
        <item m="1" x="14"/>
        <item m="1" x="19"/>
        <item m="1" x="21"/>
        <item m="1" x="4"/>
        <item m="1" x="3"/>
        <item m="1" x="13"/>
        <item m="1" x="53"/>
        <item m="1" x="51"/>
        <item m="1" x="48"/>
        <item m="1" x="26"/>
        <item m="1" x="45"/>
        <item m="1" x="12"/>
        <item m="1" x="25"/>
        <item m="1" x="23"/>
        <item m="1" x="17"/>
        <item m="1" x="28"/>
        <item m="1" x="6"/>
        <item x="1"/>
        <item m="1" x="5"/>
        <item m="1" x="52"/>
        <item m="1" x="18"/>
        <item m="1" x="16"/>
        <item m="1" x="50"/>
        <item m="1" x="10"/>
        <item m="1" x="34"/>
        <item m="1" x="49"/>
        <item m="1" x="44"/>
        <item m="1" x="55"/>
        <item m="1" x="56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>
      <items count="4">
        <item x="1"/>
        <item m="1" x="2"/>
        <item x="0"/>
        <item t="default"/>
      </items>
    </pivotField>
    <pivotField axis="axisRow" compact="0" outline="0" subtotalTop="0" showAll="0" includeNewItemsInFilter="1" sortType="descending" defaultSubtotal="0">
      <items count="3">
        <item m="1" x="2"/>
        <item x="0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11">
    <i>
      <x/>
      <x v="17"/>
      <x/>
      <x v="2"/>
      <x v="20"/>
    </i>
    <i r="4">
      <x v="45"/>
    </i>
    <i r="4">
      <x v="13"/>
    </i>
    <i t="default" r="2">
      <x/>
    </i>
    <i t="default" r="1">
      <x v="17"/>
    </i>
    <i t="default">
      <x/>
    </i>
    <i>
      <x v="2"/>
      <x v="17"/>
      <x/>
      <x v="1"/>
      <x v="20"/>
    </i>
    <i t="default" r="2">
      <x/>
    </i>
    <i t="default" r="1">
      <x v="17"/>
    </i>
    <i t="default">
      <x v="2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4" baseField="5" baseItem="0" numFmtId="164"/>
  </dataFields>
  <formats count="37">
    <format dxfId="37">
      <pivotArea field="17" type="button" dataOnly="0" labelOnly="1" outline="0" axis="axisRow" fieldPosition="3"/>
    </format>
    <format dxfId="36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3">
      <pivotArea type="all" dataOnly="0" outline="0" fieldPosition="0"/>
    </format>
    <format dxfId="32">
      <pivotArea type="all" dataOnly="0" outline="0" fieldPosition="0"/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dataOnly="0" labelOnly="1" outline="0" fieldPosition="0">
        <references count="1">
          <reference field="7" count="0"/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dataOnly="0" labelOnly="1" outline="0" fieldPosition="0">
        <references count="1">
          <reference field="7" count="0"/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field="-2" type="button" dataOnly="0" labelOnly="1" outline="0" axis="axisCol" fieldPosition="1"/>
    </format>
    <format dxfId="14">
      <pivotArea type="topRight" dataOnly="0" labelOnly="1" outline="0" fieldPosition="0"/>
    </format>
    <format dxfId="13">
      <pivotArea field="15" type="button" dataOnly="0" labelOnly="1" outline="0" axis="axisRow" fieldPosition="4"/>
    </format>
    <format dxfId="12">
      <pivotArea field="17" type="button" dataOnly="0" labelOnly="1" outline="0" axis="axisRow" fieldPosition="3"/>
    </format>
    <format dxfId="11">
      <pivotArea dataOnly="0" labelOnly="1" outline="0" fieldPosition="0">
        <references count="1">
          <reference field="15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8">
      <pivotArea dataOnly="0" labelOnly="1" outline="0" fieldPosition="0">
        <references count="1">
          <reference field="7" count="0"/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">
      <pivotArea dataOnly="0" outline="0" fieldPosition="0">
        <references count="1">
          <reference field="6" count="0" defaultSubtotal="1"/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>
        <f ca="1">IF(OR(B4=$A$46,B4=0),"",OFFSET(Tabla!$A$1,$C4,$A$2))</f>
        <v>19.768000000000001</v>
      </c>
      <c r="B4" t="str">
        <f ca="1">OFFSET(Tabla!$A$1,C4,$B$2)</f>
        <v>SG ALCALDIA MAYOR OC 125415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>
        <f ca="1">IF(OR(B6=$A$46,B6=0),"",OFFSET(Tabla!$A$1,$C6,$A$2))</f>
        <v>19.768000000000001</v>
      </c>
      <c r="B6" t="str">
        <f ca="1">OFFSET(Tabla!$A$1,C6,$B$2)</f>
        <v>Total SG ALCALDIA MAYOR OC 125415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08"/>
  <sheetViews>
    <sheetView showGridLines="0" zoomScale="85" zoomScaleNormal="85" zoomScaleSheetLayoutView="85" workbookViewId="0">
      <selection activeCell="B20" sqref="B20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5.140625" style="11" bestFit="1" customWidth="1"/>
    <col min="6" max="9" width="15" style="11" bestFit="1" customWidth="1"/>
    <col min="10" max="10" width="23.7109375" style="11" bestFit="1" customWidth="1"/>
    <col min="11" max="11" width="28" style="11" bestFit="1" customWidth="1"/>
    <col min="12" max="12" width="12.42578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256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4"/>
      <c r="B11" s="74"/>
      <c r="C11" s="74"/>
      <c r="D11" s="74"/>
      <c r="E11" s="74"/>
      <c r="F11" s="74" t="s">
        <v>4</v>
      </c>
      <c r="G11" s="74" t="s">
        <v>31</v>
      </c>
      <c r="H11" s="74"/>
      <c r="I11" s="74"/>
      <c r="J11" s="74"/>
      <c r="K11" s="74"/>
    </row>
    <row r="12" spans="1:16" s="9" customFormat="1" ht="15">
      <c r="A12" s="74"/>
      <c r="B12" s="74"/>
      <c r="C12" s="74"/>
      <c r="D12" s="74"/>
      <c r="E12" s="74"/>
      <c r="F12" s="20" t="s">
        <v>40</v>
      </c>
      <c r="G12" s="21"/>
      <c r="H12" s="20" t="s">
        <v>38</v>
      </c>
      <c r="I12" s="21"/>
      <c r="J12" s="54" t="s">
        <v>32</v>
      </c>
      <c r="K12" s="54" t="s">
        <v>35</v>
      </c>
    </row>
    <row r="13" spans="1:16" s="9" customFormat="1" ht="15">
      <c r="A13" s="55" t="s">
        <v>7</v>
      </c>
      <c r="B13" s="42" t="s">
        <v>134</v>
      </c>
      <c r="C13" s="42" t="s">
        <v>138</v>
      </c>
      <c r="D13" s="22" t="s">
        <v>10</v>
      </c>
      <c r="E13" s="42" t="s">
        <v>8</v>
      </c>
      <c r="F13" s="23" t="s">
        <v>5</v>
      </c>
      <c r="G13" s="22" t="s">
        <v>34</v>
      </c>
      <c r="H13" s="23" t="s">
        <v>5</v>
      </c>
      <c r="I13" s="22" t="s">
        <v>34</v>
      </c>
      <c r="J13" s="57"/>
      <c r="K13" s="57"/>
    </row>
    <row r="14" spans="1:16" s="9" customFormat="1" ht="14.25">
      <c r="A14" s="24" t="s">
        <v>258</v>
      </c>
      <c r="B14" s="25" t="s">
        <v>156</v>
      </c>
      <c r="C14" s="25" t="s">
        <v>260</v>
      </c>
      <c r="D14" s="25" t="s">
        <v>264</v>
      </c>
      <c r="E14" s="25" t="s">
        <v>151</v>
      </c>
      <c r="F14" s="26">
        <v>74.966999999999999</v>
      </c>
      <c r="G14" s="27">
        <v>1230442.3670399999</v>
      </c>
      <c r="H14" s="40">
        <v>133.399</v>
      </c>
      <c r="I14" s="27">
        <v>1439884.7841799997</v>
      </c>
      <c r="J14" s="28">
        <v>208.36599999999999</v>
      </c>
      <c r="K14" s="29">
        <v>2670327.1512199994</v>
      </c>
      <c r="L14" s="72"/>
      <c r="M14" s="72"/>
      <c r="P14" s="9" t="str">
        <f>+A14</f>
        <v xml:space="preserve">1 AL 12 JULIO </v>
      </c>
    </row>
    <row r="15" spans="1:16" s="9" customFormat="1" ht="14.25">
      <c r="A15" s="43"/>
      <c r="B15" s="56"/>
      <c r="C15" s="56"/>
      <c r="D15" s="56"/>
      <c r="E15" s="44" t="s">
        <v>163</v>
      </c>
      <c r="F15" s="45">
        <v>26.04</v>
      </c>
      <c r="G15" s="46">
        <v>427397.64480000001</v>
      </c>
      <c r="H15" s="47"/>
      <c r="I15" s="46"/>
      <c r="J15" s="48">
        <v>26.04</v>
      </c>
      <c r="K15" s="49">
        <v>427397.64480000001</v>
      </c>
      <c r="L15" s="72"/>
      <c r="M15" s="72"/>
      <c r="P15" s="9">
        <f t="shared" ref="P15:P38" si="0">+A15</f>
        <v>0</v>
      </c>
    </row>
    <row r="16" spans="1:16" s="9" customFormat="1" ht="14.25">
      <c r="A16" s="43"/>
      <c r="B16" s="56"/>
      <c r="C16" s="56"/>
      <c r="D16" s="56"/>
      <c r="E16" s="44" t="s">
        <v>149</v>
      </c>
      <c r="F16" s="45">
        <v>6.1840000000000002</v>
      </c>
      <c r="G16" s="46">
        <v>101498.73407999999</v>
      </c>
      <c r="H16" s="47"/>
      <c r="I16" s="46"/>
      <c r="J16" s="48">
        <v>6.1840000000000002</v>
      </c>
      <c r="K16" s="49">
        <v>101498.73407999999</v>
      </c>
      <c r="L16" s="72"/>
      <c r="M16" s="72"/>
      <c r="P16" s="9">
        <f t="shared" si="0"/>
        <v>0</v>
      </c>
    </row>
    <row r="17" spans="1:16" ht="14.25">
      <c r="A17" s="43"/>
      <c r="B17" s="56"/>
      <c r="C17" s="58" t="s">
        <v>262</v>
      </c>
      <c r="D17" s="59"/>
      <c r="E17" s="59"/>
      <c r="F17" s="60">
        <v>107.191</v>
      </c>
      <c r="G17" s="61">
        <v>1759338.7459200001</v>
      </c>
      <c r="H17" s="62">
        <v>133.399</v>
      </c>
      <c r="I17" s="61">
        <v>1439884.7841799997</v>
      </c>
      <c r="J17" s="63">
        <v>240.58999999999997</v>
      </c>
      <c r="K17" s="64">
        <v>3199223.5300999992</v>
      </c>
      <c r="L17" s="73"/>
      <c r="M17" s="72"/>
      <c r="P17" s="11">
        <f t="shared" si="0"/>
        <v>0</v>
      </c>
    </row>
    <row r="18" spans="1:16" ht="14.25">
      <c r="A18" s="43"/>
      <c r="B18" s="65" t="s">
        <v>265</v>
      </c>
      <c r="C18" s="66"/>
      <c r="D18" s="66"/>
      <c r="E18" s="66"/>
      <c r="F18" s="67">
        <v>107.191</v>
      </c>
      <c r="G18" s="68">
        <v>1759338.7459200001</v>
      </c>
      <c r="H18" s="69">
        <v>133.399</v>
      </c>
      <c r="I18" s="68">
        <v>1439884.7841799997</v>
      </c>
      <c r="J18" s="70">
        <v>240.58999999999997</v>
      </c>
      <c r="K18" s="71">
        <v>3199223.5300999992</v>
      </c>
      <c r="L18" s="73"/>
      <c r="M18" s="72"/>
      <c r="P18" s="11">
        <f t="shared" si="0"/>
        <v>0</v>
      </c>
    </row>
    <row r="19" spans="1:16" ht="15">
      <c r="A19" s="50" t="s">
        <v>259</v>
      </c>
      <c r="B19" s="75"/>
      <c r="C19" s="75"/>
      <c r="D19" s="75"/>
      <c r="E19" s="75"/>
      <c r="F19" s="51">
        <v>107.191</v>
      </c>
      <c r="G19" s="76">
        <v>1759338.7459200001</v>
      </c>
      <c r="H19" s="77">
        <v>133.399</v>
      </c>
      <c r="I19" s="76">
        <v>1439884.7841799997</v>
      </c>
      <c r="J19" s="52">
        <v>240.58999999999997</v>
      </c>
      <c r="K19" s="53">
        <v>3199223.5300999992</v>
      </c>
      <c r="L19" s="73"/>
      <c r="M19" s="72"/>
      <c r="P19" s="11" t="str">
        <f t="shared" si="0"/>
        <v xml:space="preserve">Total 1 AL 12 JULIO </v>
      </c>
    </row>
    <row r="20" spans="1:16" ht="14.25">
      <c r="A20" s="24" t="s">
        <v>257</v>
      </c>
      <c r="B20" s="25" t="s">
        <v>156</v>
      </c>
      <c r="C20" s="25" t="s">
        <v>260</v>
      </c>
      <c r="D20" s="25" t="s">
        <v>263</v>
      </c>
      <c r="E20" s="25" t="s">
        <v>151</v>
      </c>
      <c r="F20" s="26">
        <v>11.86</v>
      </c>
      <c r="G20" s="27">
        <v>194659.60319999998</v>
      </c>
      <c r="H20" s="40">
        <v>7.9080000000000004</v>
      </c>
      <c r="I20" s="27">
        <v>85357.528560000006</v>
      </c>
      <c r="J20" s="28">
        <v>19.768000000000001</v>
      </c>
      <c r="K20" s="29">
        <v>280017.13176000002</v>
      </c>
      <c r="L20" s="73"/>
      <c r="M20" s="72"/>
      <c r="P20" s="11" t="str">
        <f t="shared" si="0"/>
        <v xml:space="preserve">28 AL 30 JUNIO </v>
      </c>
    </row>
    <row r="21" spans="1:16" ht="14.25">
      <c r="A21" s="43"/>
      <c r="B21" s="56"/>
      <c r="C21" s="58" t="s">
        <v>262</v>
      </c>
      <c r="D21" s="59"/>
      <c r="E21" s="59"/>
      <c r="F21" s="60">
        <v>11.86</v>
      </c>
      <c r="G21" s="61">
        <v>194659.60319999998</v>
      </c>
      <c r="H21" s="62">
        <v>7.9080000000000004</v>
      </c>
      <c r="I21" s="61">
        <v>85357.528560000006</v>
      </c>
      <c r="J21" s="63">
        <v>19.768000000000001</v>
      </c>
      <c r="K21" s="64">
        <v>280017.13176000002</v>
      </c>
      <c r="L21" s="73"/>
      <c r="M21" s="72"/>
      <c r="P21" s="11">
        <f t="shared" si="0"/>
        <v>0</v>
      </c>
    </row>
    <row r="22" spans="1:16" ht="14.25">
      <c r="A22" s="43"/>
      <c r="B22" s="65" t="s">
        <v>265</v>
      </c>
      <c r="C22" s="66"/>
      <c r="D22" s="66"/>
      <c r="E22" s="66"/>
      <c r="F22" s="67">
        <v>11.86</v>
      </c>
      <c r="G22" s="68">
        <v>194659.60319999998</v>
      </c>
      <c r="H22" s="69">
        <v>7.9080000000000004</v>
      </c>
      <c r="I22" s="68">
        <v>85357.528560000006</v>
      </c>
      <c r="J22" s="70">
        <v>19.768000000000001</v>
      </c>
      <c r="K22" s="71">
        <v>280017.13176000002</v>
      </c>
      <c r="L22" s="73"/>
      <c r="M22" s="72"/>
      <c r="P22" s="11">
        <f t="shared" si="0"/>
        <v>0</v>
      </c>
    </row>
    <row r="23" spans="1:16" ht="15">
      <c r="A23" s="50" t="s">
        <v>266</v>
      </c>
      <c r="B23" s="75"/>
      <c r="C23" s="75"/>
      <c r="D23" s="75"/>
      <c r="E23" s="75"/>
      <c r="F23" s="51">
        <v>11.86</v>
      </c>
      <c r="G23" s="76">
        <v>194659.60319999998</v>
      </c>
      <c r="H23" s="77">
        <v>7.9080000000000004</v>
      </c>
      <c r="I23" s="76">
        <v>85357.528560000006</v>
      </c>
      <c r="J23" s="52">
        <v>19.768000000000001</v>
      </c>
      <c r="K23" s="53">
        <v>280017.13176000002</v>
      </c>
      <c r="L23" s="73"/>
      <c r="M23" s="72"/>
      <c r="P23" s="11" t="str">
        <f t="shared" si="0"/>
        <v xml:space="preserve">Total 28 AL 30 JUNIO </v>
      </c>
    </row>
    <row r="24" spans="1:16" ht="15">
      <c r="A24" s="30" t="s">
        <v>9</v>
      </c>
      <c r="B24" s="31"/>
      <c r="C24" s="31"/>
      <c r="D24" s="31"/>
      <c r="E24" s="31"/>
      <c r="F24" s="32">
        <v>119.051</v>
      </c>
      <c r="G24" s="33">
        <v>1953998.3491200001</v>
      </c>
      <c r="H24" s="41">
        <v>141.30699999999999</v>
      </c>
      <c r="I24" s="33">
        <v>1525242.3127399997</v>
      </c>
      <c r="J24" s="34">
        <v>260.35799999999995</v>
      </c>
      <c r="K24" s="35">
        <v>3479240.6618599994</v>
      </c>
      <c r="L24" s="73"/>
      <c r="M24" s="72"/>
      <c r="P24" s="11" t="str">
        <f t="shared" si="0"/>
        <v>Total general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73"/>
      <c r="M25" s="72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3"/>
      <c r="M26" s="72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3"/>
      <c r="M27" s="72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3"/>
      <c r="M28" s="72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M29" s="72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M30" s="72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M31" s="72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M32" s="7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</row>
    <row r="42" spans="1:16" ht="12.75">
      <c r="A42"/>
      <c r="B42"/>
      <c r="C42"/>
      <c r="D42"/>
      <c r="E42"/>
      <c r="F42"/>
      <c r="G42"/>
      <c r="H42"/>
      <c r="I42"/>
      <c r="J42"/>
      <c r="K42"/>
    </row>
    <row r="43" spans="1:16" ht="12.75">
      <c r="A43"/>
      <c r="B43"/>
      <c r="C43"/>
      <c r="D43"/>
      <c r="E43"/>
      <c r="F43"/>
      <c r="G43"/>
      <c r="H43"/>
      <c r="I43"/>
      <c r="J43"/>
      <c r="K43"/>
    </row>
    <row r="44" spans="1:16" ht="12.75">
      <c r="A44"/>
      <c r="B44"/>
      <c r="C44"/>
      <c r="D44"/>
      <c r="E44"/>
      <c r="F44"/>
      <c r="G44"/>
      <c r="H44"/>
      <c r="I44"/>
      <c r="J44"/>
      <c r="K44"/>
    </row>
    <row r="45" spans="1:16" ht="12.75">
      <c r="A45"/>
      <c r="B45"/>
      <c r="C45"/>
      <c r="D45"/>
      <c r="E45"/>
      <c r="F45"/>
      <c r="G45"/>
      <c r="H45"/>
      <c r="I45"/>
      <c r="J45"/>
      <c r="K45"/>
    </row>
    <row r="46" spans="1:16" ht="12.75">
      <c r="A46"/>
      <c r="B46"/>
      <c r="C46"/>
      <c r="D46"/>
      <c r="E46"/>
      <c r="F46"/>
      <c r="G46"/>
      <c r="H46"/>
      <c r="I46"/>
      <c r="J46"/>
      <c r="K46"/>
    </row>
    <row r="47" spans="1:16" ht="12.75">
      <c r="A47"/>
      <c r="B47"/>
      <c r="C47"/>
      <c r="D47"/>
      <c r="E47"/>
      <c r="F47"/>
      <c r="G47"/>
      <c r="H47"/>
      <c r="I47"/>
      <c r="J47"/>
      <c r="K47"/>
    </row>
    <row r="48" spans="1:16" ht="12.75">
      <c r="A48"/>
      <c r="B48"/>
      <c r="C48"/>
      <c r="D48"/>
      <c r="E48"/>
      <c r="F48"/>
      <c r="G48"/>
      <c r="H48"/>
      <c r="I48"/>
      <c r="J48"/>
      <c r="K48"/>
    </row>
    <row r="49" spans="1:11" ht="12.75">
      <c r="A49"/>
      <c r="B49"/>
      <c r="C49"/>
      <c r="D49"/>
      <c r="E49"/>
      <c r="F49"/>
      <c r="G49"/>
      <c r="H49"/>
      <c r="I49"/>
      <c r="J49"/>
      <c r="K49"/>
    </row>
    <row r="50" spans="1:11" ht="12.75">
      <c r="A50"/>
      <c r="B50"/>
      <c r="C50"/>
      <c r="D50"/>
      <c r="E50"/>
      <c r="F50"/>
      <c r="G50"/>
      <c r="H50"/>
      <c r="I50"/>
      <c r="J50"/>
      <c r="K50"/>
    </row>
    <row r="51" spans="1:11" ht="12.75">
      <c r="A51"/>
      <c r="B51"/>
      <c r="C51"/>
      <c r="D51"/>
      <c r="E51"/>
      <c r="F51"/>
      <c r="G51"/>
      <c r="H51"/>
      <c r="I51"/>
      <c r="J51"/>
      <c r="K51"/>
    </row>
    <row r="52" spans="1:11" ht="12.75">
      <c r="A52"/>
      <c r="B52"/>
      <c r="C52"/>
      <c r="D52"/>
      <c r="E52"/>
      <c r="F52"/>
      <c r="G52"/>
      <c r="H52"/>
      <c r="I52"/>
      <c r="J52"/>
      <c r="K52"/>
    </row>
    <row r="53" spans="1:11" ht="12.75">
      <c r="A53"/>
      <c r="B53"/>
      <c r="C53"/>
      <c r="D53"/>
      <c r="E53"/>
      <c r="F53"/>
      <c r="G53"/>
      <c r="H53"/>
      <c r="I53"/>
      <c r="J53"/>
      <c r="K53"/>
    </row>
    <row r="54" spans="1:11" ht="12.75">
      <c r="A54"/>
      <c r="B54"/>
      <c r="C54"/>
      <c r="D54"/>
      <c r="E54"/>
      <c r="F54"/>
      <c r="G54"/>
      <c r="H54"/>
      <c r="I54"/>
      <c r="J54"/>
      <c r="K54"/>
    </row>
    <row r="55" spans="1:11" ht="12.75">
      <c r="A55"/>
      <c r="B55"/>
      <c r="C55"/>
      <c r="D55"/>
      <c r="E55"/>
      <c r="F55"/>
      <c r="G55"/>
      <c r="H55"/>
      <c r="I55"/>
      <c r="J55"/>
      <c r="K55"/>
    </row>
    <row r="56" spans="1:11" ht="12.75">
      <c r="A56"/>
      <c r="B56"/>
      <c r="C56"/>
      <c r="D56"/>
      <c r="E56"/>
      <c r="F56"/>
      <c r="G56"/>
      <c r="H56"/>
      <c r="I56"/>
      <c r="J56"/>
      <c r="K56"/>
    </row>
    <row r="57" spans="1:11" ht="12.75">
      <c r="A57"/>
      <c r="B57"/>
      <c r="C57"/>
      <c r="D57"/>
      <c r="E57"/>
      <c r="F57"/>
      <c r="G57"/>
      <c r="H57"/>
      <c r="I57"/>
      <c r="J57"/>
      <c r="K57"/>
    </row>
    <row r="58" spans="1:11" ht="12.75">
      <c r="A58"/>
      <c r="B58"/>
      <c r="C58"/>
      <c r="D58"/>
      <c r="E58"/>
      <c r="F58"/>
      <c r="G58"/>
      <c r="H58"/>
      <c r="I58"/>
      <c r="J58"/>
      <c r="K58"/>
    </row>
    <row r="59" spans="1:11" ht="12.75">
      <c r="A59"/>
      <c r="B59"/>
      <c r="C59"/>
      <c r="D59"/>
      <c r="E59"/>
      <c r="F59"/>
      <c r="G59"/>
      <c r="H59"/>
      <c r="I59"/>
      <c r="J59"/>
      <c r="K59"/>
    </row>
    <row r="60" spans="1:11" ht="12.75">
      <c r="A60"/>
      <c r="B60"/>
      <c r="C60"/>
      <c r="D60"/>
      <c r="E60"/>
      <c r="F60"/>
      <c r="G60"/>
      <c r="H60"/>
      <c r="I60"/>
      <c r="J60"/>
      <c r="K60"/>
    </row>
    <row r="61" spans="1:11" ht="12.75">
      <c r="A61"/>
      <c r="B61"/>
      <c r="C61"/>
      <c r="D61"/>
      <c r="E61"/>
      <c r="F61"/>
      <c r="G61"/>
      <c r="H61"/>
      <c r="I61"/>
      <c r="J61"/>
      <c r="K61"/>
    </row>
    <row r="62" spans="1:11" ht="12.75">
      <c r="A62"/>
      <c r="B62"/>
      <c r="C62"/>
      <c r="D62"/>
      <c r="E62"/>
      <c r="F62"/>
      <c r="G62"/>
      <c r="H62"/>
      <c r="I62"/>
      <c r="J62"/>
      <c r="K62"/>
    </row>
    <row r="63" spans="1:11" ht="12.75">
      <c r="A63"/>
      <c r="B63"/>
      <c r="C63"/>
      <c r="D63"/>
      <c r="E63"/>
      <c r="F63"/>
      <c r="G63"/>
      <c r="H63"/>
      <c r="I63"/>
      <c r="J63"/>
      <c r="K63"/>
    </row>
    <row r="64" spans="1:11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C29"/>
  <sheetViews>
    <sheetView showGridLines="0" tabSelected="1" zoomScale="205" zoomScaleNormal="205" workbookViewId="0">
      <pane ySplit="1" topLeftCell="A5" activePane="bottomLeft" state="frozen"/>
      <selection pane="bottomLeft" activeCell="A5" sqref="A5"/>
    </sheetView>
  </sheetViews>
  <sheetFormatPr baseColWidth="10" defaultColWidth="11.42578125" defaultRowHeight="11.25"/>
  <cols>
    <col min="1" max="1" width="11.140625" style="95" bestFit="1" customWidth="1"/>
    <col min="2" max="2" width="8.28515625" style="96" bestFit="1" customWidth="1"/>
    <col min="3" max="3" width="4.5703125" style="97" bestFit="1" customWidth="1"/>
    <col min="4" max="4" width="10.7109375" style="95" bestFit="1" customWidth="1"/>
    <col min="5" max="5" width="33.7109375" style="95" customWidth="1"/>
    <col min="6" max="6" width="10.7109375" style="98" customWidth="1"/>
    <col min="7" max="7" width="10.140625" style="95" customWidth="1"/>
    <col min="8" max="8" width="9.42578125" style="95" customWidth="1"/>
    <col min="9" max="9" width="10.28515625" style="99" customWidth="1"/>
    <col min="10" max="10" width="7.5703125" style="100" customWidth="1"/>
    <col min="11" max="11" width="11.7109375" style="99" bestFit="1" customWidth="1"/>
    <col min="12" max="13" width="14.42578125" style="101" customWidth="1"/>
    <col min="14" max="14" width="13.140625" style="101" customWidth="1"/>
    <col min="15" max="15" width="11.7109375" style="101" customWidth="1"/>
    <col min="16" max="16" width="24.85546875" style="95" customWidth="1"/>
    <col min="17" max="17" width="16.140625" style="95" customWidth="1"/>
    <col min="18" max="18" width="17.7109375" style="95" customWidth="1"/>
    <col min="19" max="19" width="6.42578125" style="95" customWidth="1"/>
    <col min="20" max="20" width="15.5703125" style="98" customWidth="1"/>
    <col min="21" max="21" width="7.28515625" style="98" customWidth="1"/>
    <col min="22" max="22" width="10.140625" style="98" customWidth="1"/>
    <col min="23" max="23" width="9.7109375" style="98" customWidth="1"/>
    <col min="24" max="24" width="9.140625" style="95" customWidth="1"/>
    <col min="25" max="25" width="15.85546875" style="95" customWidth="1"/>
    <col min="26" max="26" width="9.42578125" style="95" bestFit="1" customWidth="1"/>
    <col min="27" max="27" width="11.140625" style="95" customWidth="1"/>
    <col min="28" max="28" width="16.42578125" style="95" bestFit="1" customWidth="1"/>
    <col min="29" max="29" width="11.42578125" style="95" customWidth="1"/>
    <col min="30" max="16384" width="11.42578125" style="18"/>
  </cols>
  <sheetData>
    <row r="1" spans="1:29" s="19" customFormat="1" ht="28.5" customHeight="1">
      <c r="A1" s="78" t="s">
        <v>0</v>
      </c>
      <c r="B1" s="79" t="s">
        <v>1</v>
      </c>
      <c r="C1" s="80" t="s">
        <v>2</v>
      </c>
      <c r="D1" s="78" t="s">
        <v>3</v>
      </c>
      <c r="E1" s="78" t="s">
        <v>134</v>
      </c>
      <c r="F1" s="78" t="s">
        <v>130</v>
      </c>
      <c r="G1" s="78" t="s">
        <v>138</v>
      </c>
      <c r="H1" s="78" t="s">
        <v>4</v>
      </c>
      <c r="I1" s="81" t="s">
        <v>137</v>
      </c>
      <c r="J1" s="82" t="s">
        <v>5</v>
      </c>
      <c r="K1" s="81" t="s">
        <v>135</v>
      </c>
      <c r="L1" s="81" t="s">
        <v>132</v>
      </c>
      <c r="M1" s="81" t="s">
        <v>261</v>
      </c>
      <c r="N1" s="81" t="s">
        <v>255</v>
      </c>
      <c r="O1" s="81" t="s">
        <v>34</v>
      </c>
      <c r="P1" s="78" t="s">
        <v>8</v>
      </c>
      <c r="Q1" s="78" t="s">
        <v>7</v>
      </c>
      <c r="R1" s="78" t="s">
        <v>10</v>
      </c>
      <c r="S1" s="78" t="s">
        <v>127</v>
      </c>
      <c r="T1" s="78" t="s">
        <v>128</v>
      </c>
      <c r="U1" s="78" t="s">
        <v>129</v>
      </c>
      <c r="V1" s="78" t="s">
        <v>80</v>
      </c>
      <c r="W1" s="78" t="s">
        <v>131</v>
      </c>
      <c r="X1" s="78" t="s">
        <v>133</v>
      </c>
      <c r="Y1" s="78" t="s">
        <v>136</v>
      </c>
      <c r="Z1" s="78" t="s">
        <v>6</v>
      </c>
      <c r="AA1" s="78" t="s">
        <v>139</v>
      </c>
      <c r="AB1" s="78" t="s">
        <v>139</v>
      </c>
      <c r="AC1" s="78"/>
    </row>
    <row r="2" spans="1:29" ht="15" hidden="1" customHeight="1">
      <c r="A2" s="15" t="s">
        <v>152</v>
      </c>
      <c r="B2" s="36" t="s">
        <v>140</v>
      </c>
      <c r="C2" s="16" t="s">
        <v>153</v>
      </c>
      <c r="D2" s="18" t="s">
        <v>154</v>
      </c>
      <c r="E2" s="18" t="s">
        <v>156</v>
      </c>
      <c r="F2" s="17" t="s">
        <v>142</v>
      </c>
      <c r="G2" s="18" t="s">
        <v>260</v>
      </c>
      <c r="H2" s="18" t="s">
        <v>38</v>
      </c>
      <c r="I2" s="37">
        <v>85485.48</v>
      </c>
      <c r="J2" s="39">
        <v>7.9080000000000004</v>
      </c>
      <c r="K2" s="37">
        <v>10810</v>
      </c>
      <c r="L2" s="38">
        <v>10810</v>
      </c>
      <c r="M2" s="38" t="str">
        <f t="shared" ref="M2" si="0">+T2&amp;V2&amp;S2</f>
        <v>100080091039465</v>
      </c>
      <c r="N2" s="38">
        <v>10793.82</v>
      </c>
      <c r="O2" s="38">
        <v>85357.528560000006</v>
      </c>
      <c r="P2" s="17" t="s">
        <v>151</v>
      </c>
      <c r="Q2" s="17" t="s">
        <v>257</v>
      </c>
      <c r="R2" s="17" t="s">
        <v>263</v>
      </c>
      <c r="S2" s="17">
        <v>465</v>
      </c>
      <c r="T2" s="17">
        <v>10008009</v>
      </c>
      <c r="U2" s="17" t="s">
        <v>141</v>
      </c>
      <c r="V2" s="17">
        <v>1039</v>
      </c>
      <c r="W2" s="17" t="s">
        <v>143</v>
      </c>
      <c r="X2" s="18" t="s">
        <v>155</v>
      </c>
      <c r="Y2" s="18" t="s">
        <v>144</v>
      </c>
      <c r="Z2" s="18" t="s">
        <v>157</v>
      </c>
      <c r="AA2" s="18" t="s">
        <v>145</v>
      </c>
      <c r="AB2" s="18"/>
      <c r="AC2" s="18"/>
    </row>
    <row r="3" spans="1:29" ht="15" hidden="1" customHeight="1">
      <c r="A3" s="15" t="s">
        <v>170</v>
      </c>
      <c r="B3" s="36" t="s">
        <v>146</v>
      </c>
      <c r="C3" s="16" t="s">
        <v>171</v>
      </c>
      <c r="D3" s="18" t="s">
        <v>172</v>
      </c>
      <c r="E3" s="18" t="s">
        <v>156</v>
      </c>
      <c r="F3" s="17" t="s">
        <v>142</v>
      </c>
      <c r="G3" s="18" t="s">
        <v>260</v>
      </c>
      <c r="H3" s="18" t="s">
        <v>40</v>
      </c>
      <c r="I3" s="37">
        <v>70489.48</v>
      </c>
      <c r="J3" s="39">
        <v>4.5069999999999997</v>
      </c>
      <c r="K3" s="37">
        <v>15640</v>
      </c>
      <c r="L3" s="38">
        <v>15640</v>
      </c>
      <c r="M3" s="38" t="str">
        <f t="shared" ref="M3" si="1">+T3&amp;V3&amp;S3</f>
        <v>100080091039465</v>
      </c>
      <c r="N3" s="38">
        <v>16413.12</v>
      </c>
      <c r="O3" s="38">
        <v>73973.93183999999</v>
      </c>
      <c r="P3" s="17" t="s">
        <v>151</v>
      </c>
      <c r="Q3" s="17" t="s">
        <v>257</v>
      </c>
      <c r="R3" s="17" t="s">
        <v>263</v>
      </c>
      <c r="S3" s="17">
        <v>465</v>
      </c>
      <c r="T3" s="17">
        <v>10008009</v>
      </c>
      <c r="U3" s="17" t="s">
        <v>141</v>
      </c>
      <c r="V3" s="17">
        <v>1039</v>
      </c>
      <c r="W3" s="17" t="s">
        <v>143</v>
      </c>
      <c r="X3" s="18" t="s">
        <v>155</v>
      </c>
      <c r="Y3" s="18" t="s">
        <v>144</v>
      </c>
      <c r="Z3" s="18" t="s">
        <v>173</v>
      </c>
      <c r="AA3" s="18" t="s">
        <v>145</v>
      </c>
      <c r="AB3" s="18"/>
      <c r="AC3" s="18"/>
    </row>
    <row r="4" spans="1:29" ht="15" hidden="1" customHeight="1">
      <c r="A4" s="15" t="s">
        <v>181</v>
      </c>
      <c r="B4" s="36" t="s">
        <v>147</v>
      </c>
      <c r="C4" s="16" t="s">
        <v>179</v>
      </c>
      <c r="D4" s="18" t="s">
        <v>182</v>
      </c>
      <c r="E4" s="18" t="s">
        <v>156</v>
      </c>
      <c r="F4" s="17" t="s">
        <v>142</v>
      </c>
      <c r="G4" s="18" t="s">
        <v>260</v>
      </c>
      <c r="H4" s="18" t="s">
        <v>40</v>
      </c>
      <c r="I4" s="37">
        <v>115000.92</v>
      </c>
      <c r="J4" s="39">
        <v>7.3529999999999998</v>
      </c>
      <c r="K4" s="37">
        <v>15640</v>
      </c>
      <c r="L4" s="38">
        <v>15640</v>
      </c>
      <c r="M4" s="38" t="str">
        <f t="shared" ref="M4" si="2">+T4&amp;V4&amp;S4</f>
        <v>100080091039465</v>
      </c>
      <c r="N4" s="38">
        <v>16413.12</v>
      </c>
      <c r="O4" s="38">
        <v>120685.67135999999</v>
      </c>
      <c r="P4" s="17" t="s">
        <v>151</v>
      </c>
      <c r="Q4" s="17" t="s">
        <v>257</v>
      </c>
      <c r="R4" s="17" t="s">
        <v>263</v>
      </c>
      <c r="S4" s="17">
        <v>465</v>
      </c>
      <c r="T4" s="17">
        <v>10008009</v>
      </c>
      <c r="U4" s="17" t="s">
        <v>141</v>
      </c>
      <c r="V4" s="17">
        <v>1039</v>
      </c>
      <c r="W4" s="17" t="s">
        <v>143</v>
      </c>
      <c r="X4" s="18" t="s">
        <v>155</v>
      </c>
      <c r="Y4" s="18" t="s">
        <v>144</v>
      </c>
      <c r="Z4" s="18" t="s">
        <v>183</v>
      </c>
      <c r="AA4" s="18" t="s">
        <v>145</v>
      </c>
      <c r="AB4" s="18"/>
      <c r="AC4" s="18"/>
    </row>
    <row r="5" spans="1:29" ht="15" customHeight="1">
      <c r="A5" s="85">
        <v>2551327</v>
      </c>
      <c r="B5" s="86" t="s">
        <v>187</v>
      </c>
      <c r="C5" s="87" t="s">
        <v>150</v>
      </c>
      <c r="D5" s="85" t="s">
        <v>227</v>
      </c>
      <c r="E5" s="85" t="s">
        <v>156</v>
      </c>
      <c r="F5" s="88" t="s">
        <v>142</v>
      </c>
      <c r="G5" s="85" t="s">
        <v>260</v>
      </c>
      <c r="H5" s="85" t="s">
        <v>38</v>
      </c>
      <c r="I5" s="89">
        <v>101170.79</v>
      </c>
      <c r="J5" s="90">
        <v>9.359</v>
      </c>
      <c r="K5" s="89">
        <v>10810</v>
      </c>
      <c r="L5" s="91">
        <v>10810</v>
      </c>
      <c r="M5" s="83" t="str">
        <f t="shared" ref="M5" si="3">+T5&amp;V5&amp;S5</f>
        <v>100080091039465</v>
      </c>
      <c r="N5" s="83">
        <v>10793.82</v>
      </c>
      <c r="O5" s="83">
        <v>101019.36138</v>
      </c>
      <c r="P5" s="85" t="s">
        <v>151</v>
      </c>
      <c r="Q5" s="84" t="s">
        <v>258</v>
      </c>
      <c r="R5" s="85" t="s">
        <v>264</v>
      </c>
      <c r="S5" s="84">
        <v>465</v>
      </c>
      <c r="T5" s="88">
        <v>10008009</v>
      </c>
      <c r="U5" s="88" t="s">
        <v>141</v>
      </c>
      <c r="V5" s="88">
        <v>1039</v>
      </c>
      <c r="W5" s="88" t="s">
        <v>143</v>
      </c>
      <c r="X5" s="85" t="s">
        <v>155</v>
      </c>
      <c r="Y5" s="85" t="s">
        <v>144</v>
      </c>
      <c r="Z5" s="85" t="s">
        <v>228</v>
      </c>
      <c r="AA5" s="85" t="s">
        <v>145</v>
      </c>
      <c r="AB5" s="85"/>
      <c r="AC5" s="85"/>
    </row>
    <row r="6" spans="1:29" ht="15" customHeight="1">
      <c r="A6" s="92" t="s">
        <v>218</v>
      </c>
      <c r="B6" s="93" t="s">
        <v>187</v>
      </c>
      <c r="C6" s="94" t="s">
        <v>168</v>
      </c>
      <c r="D6" s="85" t="s">
        <v>203</v>
      </c>
      <c r="E6" s="85" t="s">
        <v>156</v>
      </c>
      <c r="F6" s="84" t="s">
        <v>142</v>
      </c>
      <c r="G6" s="85" t="s">
        <v>260</v>
      </c>
      <c r="H6" s="85" t="s">
        <v>38</v>
      </c>
      <c r="I6" s="89">
        <v>132865.71</v>
      </c>
      <c r="J6" s="90">
        <v>12.291</v>
      </c>
      <c r="K6" s="89">
        <v>10810</v>
      </c>
      <c r="L6" s="83">
        <v>10810</v>
      </c>
      <c r="M6" s="83" t="str">
        <f t="shared" ref="M6" si="4">+T6&amp;V6&amp;S6</f>
        <v>100080091039465</v>
      </c>
      <c r="N6" s="83">
        <v>10793.82</v>
      </c>
      <c r="O6" s="83">
        <v>132666.84161999999</v>
      </c>
      <c r="P6" s="84" t="s">
        <v>151</v>
      </c>
      <c r="Q6" s="84" t="s">
        <v>258</v>
      </c>
      <c r="R6" s="85" t="s">
        <v>264</v>
      </c>
      <c r="S6" s="84">
        <v>465</v>
      </c>
      <c r="T6" s="84">
        <v>10008009</v>
      </c>
      <c r="U6" s="84" t="s">
        <v>141</v>
      </c>
      <c r="V6" s="84">
        <v>1039</v>
      </c>
      <c r="W6" s="84" t="s">
        <v>143</v>
      </c>
      <c r="X6" s="85" t="s">
        <v>155</v>
      </c>
      <c r="Y6" s="85" t="s">
        <v>144</v>
      </c>
      <c r="Z6" s="85" t="s">
        <v>219</v>
      </c>
      <c r="AA6" s="85" t="s">
        <v>145</v>
      </c>
      <c r="AB6" s="85"/>
      <c r="AC6" s="85"/>
    </row>
    <row r="7" spans="1:29" ht="15" customHeight="1">
      <c r="A7" s="92" t="s">
        <v>220</v>
      </c>
      <c r="B7" s="93" t="s">
        <v>187</v>
      </c>
      <c r="C7" s="94" t="s">
        <v>160</v>
      </c>
      <c r="D7" s="85" t="s">
        <v>213</v>
      </c>
      <c r="E7" s="85" t="s">
        <v>156</v>
      </c>
      <c r="F7" s="84" t="s">
        <v>142</v>
      </c>
      <c r="G7" s="85" t="s">
        <v>260</v>
      </c>
      <c r="H7" s="85" t="s">
        <v>40</v>
      </c>
      <c r="I7" s="89">
        <v>116768.24</v>
      </c>
      <c r="J7" s="90">
        <v>7.4660000000000002</v>
      </c>
      <c r="K7" s="89">
        <v>15640</v>
      </c>
      <c r="L7" s="83">
        <v>15640</v>
      </c>
      <c r="M7" s="83" t="str">
        <f t="shared" ref="M7" si="5">+T7&amp;V7&amp;S7</f>
        <v>100080091039465</v>
      </c>
      <c r="N7" s="83">
        <v>16413.12</v>
      </c>
      <c r="O7" s="83">
        <v>122540.35391999999</v>
      </c>
      <c r="P7" s="84" t="s">
        <v>151</v>
      </c>
      <c r="Q7" s="84" t="s">
        <v>258</v>
      </c>
      <c r="R7" s="85" t="s">
        <v>264</v>
      </c>
      <c r="S7" s="84">
        <v>465</v>
      </c>
      <c r="T7" s="84">
        <v>10008009</v>
      </c>
      <c r="U7" s="84" t="s">
        <v>141</v>
      </c>
      <c r="V7" s="84">
        <v>1039</v>
      </c>
      <c r="W7" s="84" t="s">
        <v>143</v>
      </c>
      <c r="X7" s="85" t="s">
        <v>155</v>
      </c>
      <c r="Y7" s="85" t="s">
        <v>144</v>
      </c>
      <c r="Z7" s="85" t="s">
        <v>221</v>
      </c>
      <c r="AA7" s="85" t="s">
        <v>145</v>
      </c>
      <c r="AB7" s="85"/>
      <c r="AC7" s="85"/>
    </row>
    <row r="8" spans="1:29" ht="15" customHeight="1">
      <c r="A8" s="92" t="s">
        <v>195</v>
      </c>
      <c r="B8" s="93" t="s">
        <v>185</v>
      </c>
      <c r="C8" s="94" t="s">
        <v>196</v>
      </c>
      <c r="D8" s="85" t="s">
        <v>197</v>
      </c>
      <c r="E8" s="85" t="s">
        <v>156</v>
      </c>
      <c r="F8" s="84" t="s">
        <v>142</v>
      </c>
      <c r="G8" s="85" t="s">
        <v>260</v>
      </c>
      <c r="H8" s="85" t="s">
        <v>40</v>
      </c>
      <c r="I8" s="89">
        <v>132330.04</v>
      </c>
      <c r="J8" s="90">
        <v>8.4610000000000003</v>
      </c>
      <c r="K8" s="89">
        <v>15640</v>
      </c>
      <c r="L8" s="83">
        <v>15640</v>
      </c>
      <c r="M8" s="83" t="str">
        <f t="shared" ref="M8" si="6">+T8&amp;V8&amp;S8</f>
        <v>100080091039465</v>
      </c>
      <c r="N8" s="83">
        <v>16413.12</v>
      </c>
      <c r="O8" s="83">
        <v>138871.40831999999</v>
      </c>
      <c r="P8" s="84" t="s">
        <v>151</v>
      </c>
      <c r="Q8" s="84" t="s">
        <v>258</v>
      </c>
      <c r="R8" s="85" t="s">
        <v>264</v>
      </c>
      <c r="S8" s="84">
        <v>465</v>
      </c>
      <c r="T8" s="84">
        <v>10008009</v>
      </c>
      <c r="U8" s="84" t="s">
        <v>141</v>
      </c>
      <c r="V8" s="84">
        <v>1039</v>
      </c>
      <c r="W8" s="84" t="s">
        <v>143</v>
      </c>
      <c r="X8" s="85" t="s">
        <v>155</v>
      </c>
      <c r="Y8" s="85" t="s">
        <v>144</v>
      </c>
      <c r="Z8" s="85" t="s">
        <v>198</v>
      </c>
      <c r="AA8" s="85" t="s">
        <v>145</v>
      </c>
      <c r="AB8" s="85"/>
      <c r="AC8" s="85"/>
    </row>
    <row r="9" spans="1:29" ht="15" customHeight="1">
      <c r="A9" s="85" t="s">
        <v>244</v>
      </c>
      <c r="B9" s="86" t="s">
        <v>191</v>
      </c>
      <c r="C9" s="87" t="s">
        <v>169</v>
      </c>
      <c r="D9" s="85" t="s">
        <v>239</v>
      </c>
      <c r="E9" s="85" t="s">
        <v>156</v>
      </c>
      <c r="F9" s="88" t="s">
        <v>142</v>
      </c>
      <c r="G9" s="85" t="s">
        <v>260</v>
      </c>
      <c r="H9" s="85" t="s">
        <v>40</v>
      </c>
      <c r="I9" s="89">
        <v>159934.64000000001</v>
      </c>
      <c r="J9" s="90">
        <v>10.226000000000001</v>
      </c>
      <c r="K9" s="89">
        <v>15640</v>
      </c>
      <c r="L9" s="91">
        <v>15640</v>
      </c>
      <c r="M9" s="83" t="str">
        <f t="shared" ref="M9" si="7">+T9&amp;V9&amp;S9</f>
        <v>100080091039465</v>
      </c>
      <c r="N9" s="83">
        <v>16413.12</v>
      </c>
      <c r="O9" s="83">
        <v>167840.56512000001</v>
      </c>
      <c r="P9" s="85" t="s">
        <v>151</v>
      </c>
      <c r="Q9" s="84" t="s">
        <v>258</v>
      </c>
      <c r="R9" s="85" t="s">
        <v>264</v>
      </c>
      <c r="S9" s="84">
        <v>465</v>
      </c>
      <c r="T9" s="88">
        <v>10008009</v>
      </c>
      <c r="U9" s="88" t="s">
        <v>141</v>
      </c>
      <c r="V9" s="88">
        <v>1039</v>
      </c>
      <c r="W9" s="88" t="s">
        <v>143</v>
      </c>
      <c r="X9" s="85" t="s">
        <v>155</v>
      </c>
      <c r="Y9" s="85" t="s">
        <v>144</v>
      </c>
      <c r="Z9" s="85" t="s">
        <v>245</v>
      </c>
      <c r="AA9" s="85" t="s">
        <v>145</v>
      </c>
      <c r="AB9" s="85"/>
      <c r="AC9" s="85"/>
    </row>
    <row r="10" spans="1:29" ht="15" customHeight="1">
      <c r="A10" s="92" t="s">
        <v>205</v>
      </c>
      <c r="B10" s="93" t="s">
        <v>191</v>
      </c>
      <c r="C10" s="94" t="s">
        <v>171</v>
      </c>
      <c r="D10" s="85" t="s">
        <v>206</v>
      </c>
      <c r="E10" s="85" t="s">
        <v>156</v>
      </c>
      <c r="F10" s="84" t="s">
        <v>142</v>
      </c>
      <c r="G10" s="85" t="s">
        <v>260</v>
      </c>
      <c r="H10" s="85" t="s">
        <v>38</v>
      </c>
      <c r="I10" s="89">
        <v>151199.47</v>
      </c>
      <c r="J10" s="90">
        <v>13.987</v>
      </c>
      <c r="K10" s="89">
        <v>10810</v>
      </c>
      <c r="L10" s="83">
        <v>10810</v>
      </c>
      <c r="M10" s="83" t="str">
        <f t="shared" ref="M10" si="8">+T10&amp;V10&amp;S10</f>
        <v>100080091039465</v>
      </c>
      <c r="N10" s="83">
        <v>10793.82</v>
      </c>
      <c r="O10" s="83">
        <v>150973.16034</v>
      </c>
      <c r="P10" s="84" t="s">
        <v>151</v>
      </c>
      <c r="Q10" s="84" t="s">
        <v>258</v>
      </c>
      <c r="R10" s="85" t="s">
        <v>264</v>
      </c>
      <c r="S10" s="84">
        <v>465</v>
      </c>
      <c r="T10" s="84">
        <v>10008009</v>
      </c>
      <c r="U10" s="84" t="s">
        <v>141</v>
      </c>
      <c r="V10" s="84">
        <v>1039</v>
      </c>
      <c r="W10" s="84" t="s">
        <v>143</v>
      </c>
      <c r="X10" s="85" t="s">
        <v>155</v>
      </c>
      <c r="Y10" s="85" t="s">
        <v>144</v>
      </c>
      <c r="Z10" s="85" t="s">
        <v>207</v>
      </c>
      <c r="AA10" s="85" t="s">
        <v>145</v>
      </c>
      <c r="AB10" s="85"/>
      <c r="AC10" s="85"/>
    </row>
    <row r="11" spans="1:29" ht="15" customHeight="1">
      <c r="A11" s="85" t="s">
        <v>248</v>
      </c>
      <c r="B11" s="86" t="s">
        <v>191</v>
      </c>
      <c r="C11" s="87" t="s">
        <v>158</v>
      </c>
      <c r="D11" s="85" t="s">
        <v>234</v>
      </c>
      <c r="E11" s="85" t="s">
        <v>156</v>
      </c>
      <c r="F11" s="88" t="s">
        <v>142</v>
      </c>
      <c r="G11" s="85" t="s">
        <v>260</v>
      </c>
      <c r="H11" s="85" t="s">
        <v>38</v>
      </c>
      <c r="I11" s="89">
        <v>156712.57</v>
      </c>
      <c r="J11" s="90">
        <v>14.497</v>
      </c>
      <c r="K11" s="89">
        <v>10810</v>
      </c>
      <c r="L11" s="91">
        <v>10810</v>
      </c>
      <c r="M11" s="83" t="str">
        <f t="shared" ref="M11" si="9">+T11&amp;V11&amp;S11</f>
        <v>100080091039465</v>
      </c>
      <c r="N11" s="83">
        <v>10793.82</v>
      </c>
      <c r="O11" s="83">
        <v>156478.00853999998</v>
      </c>
      <c r="P11" s="85" t="s">
        <v>151</v>
      </c>
      <c r="Q11" s="84" t="s">
        <v>258</v>
      </c>
      <c r="R11" s="85" t="s">
        <v>264</v>
      </c>
      <c r="S11" s="84">
        <v>465</v>
      </c>
      <c r="T11" s="88">
        <v>10008009</v>
      </c>
      <c r="U11" s="88" t="s">
        <v>141</v>
      </c>
      <c r="V11" s="88">
        <v>1039</v>
      </c>
      <c r="W11" s="88" t="s">
        <v>143</v>
      </c>
      <c r="X11" s="85" t="s">
        <v>155</v>
      </c>
      <c r="Y11" s="85" t="s">
        <v>144</v>
      </c>
      <c r="Z11" s="85" t="s">
        <v>249</v>
      </c>
      <c r="AA11" s="85" t="s">
        <v>145</v>
      </c>
      <c r="AB11" s="85"/>
      <c r="AC11" s="85"/>
    </row>
    <row r="12" spans="1:29" ht="15" customHeight="1">
      <c r="A12" s="85" t="s">
        <v>229</v>
      </c>
      <c r="B12" s="86" t="s">
        <v>193</v>
      </c>
      <c r="C12" s="87" t="s">
        <v>180</v>
      </c>
      <c r="D12" s="85" t="s">
        <v>154</v>
      </c>
      <c r="E12" s="85" t="s">
        <v>156</v>
      </c>
      <c r="F12" s="88" t="s">
        <v>142</v>
      </c>
      <c r="G12" s="85" t="s">
        <v>260</v>
      </c>
      <c r="H12" s="85" t="s">
        <v>38</v>
      </c>
      <c r="I12" s="89">
        <v>96663.02</v>
      </c>
      <c r="J12" s="90">
        <v>8.9420000000000002</v>
      </c>
      <c r="K12" s="89">
        <v>10810</v>
      </c>
      <c r="L12" s="91">
        <v>10810</v>
      </c>
      <c r="M12" s="83" t="str">
        <f t="shared" ref="M12:M13" si="10">+T12&amp;V12&amp;S12</f>
        <v>100080091039465</v>
      </c>
      <c r="N12" s="83">
        <v>10793.82</v>
      </c>
      <c r="O12" s="83">
        <v>96518.338439999992</v>
      </c>
      <c r="P12" s="85" t="s">
        <v>151</v>
      </c>
      <c r="Q12" s="84" t="s">
        <v>258</v>
      </c>
      <c r="R12" s="85" t="s">
        <v>264</v>
      </c>
      <c r="S12" s="84">
        <v>465</v>
      </c>
      <c r="T12" s="88">
        <v>10008009</v>
      </c>
      <c r="U12" s="88" t="s">
        <v>141</v>
      </c>
      <c r="V12" s="88">
        <v>1039</v>
      </c>
      <c r="W12" s="88" t="s">
        <v>143</v>
      </c>
      <c r="X12" s="85" t="s">
        <v>155</v>
      </c>
      <c r="Y12" s="85" t="s">
        <v>144</v>
      </c>
      <c r="Z12" s="85" t="s">
        <v>230</v>
      </c>
      <c r="AA12" s="85" t="s">
        <v>145</v>
      </c>
      <c r="AB12" s="85"/>
      <c r="AC12" s="85"/>
    </row>
    <row r="13" spans="1:29" ht="15" customHeight="1">
      <c r="A13" s="85" t="s">
        <v>236</v>
      </c>
      <c r="B13" s="86" t="s">
        <v>193</v>
      </c>
      <c r="C13" s="87" t="s">
        <v>159</v>
      </c>
      <c r="D13" s="85" t="s">
        <v>213</v>
      </c>
      <c r="E13" s="85" t="s">
        <v>156</v>
      </c>
      <c r="F13" s="88" t="s">
        <v>142</v>
      </c>
      <c r="G13" s="85" t="s">
        <v>260</v>
      </c>
      <c r="H13" s="85" t="s">
        <v>40</v>
      </c>
      <c r="I13" s="89">
        <v>116734.68</v>
      </c>
      <c r="J13" s="90">
        <v>7.5410000000000004</v>
      </c>
      <c r="K13" s="89">
        <v>15480</v>
      </c>
      <c r="L13" s="91">
        <v>15480</v>
      </c>
      <c r="M13" s="83" t="str">
        <f t="shared" si="10"/>
        <v>100080091069465</v>
      </c>
      <c r="N13" s="83">
        <v>16413.12</v>
      </c>
      <c r="O13" s="83">
        <v>123771.33792000001</v>
      </c>
      <c r="P13" s="85" t="s">
        <v>163</v>
      </c>
      <c r="Q13" s="84" t="s">
        <v>258</v>
      </c>
      <c r="R13" s="85" t="s">
        <v>264</v>
      </c>
      <c r="S13" s="84">
        <v>465</v>
      </c>
      <c r="T13" s="88">
        <v>10008009</v>
      </c>
      <c r="U13" s="88" t="s">
        <v>141</v>
      </c>
      <c r="V13" s="88">
        <v>1069</v>
      </c>
      <c r="W13" s="88" t="s">
        <v>143</v>
      </c>
      <c r="X13" s="85" t="s">
        <v>155</v>
      </c>
      <c r="Y13" s="85" t="s">
        <v>144</v>
      </c>
      <c r="Z13" s="85" t="s">
        <v>237</v>
      </c>
      <c r="AA13" s="85" t="s">
        <v>145</v>
      </c>
      <c r="AB13" s="85"/>
      <c r="AC13" s="85"/>
    </row>
    <row r="14" spans="1:29" ht="15" customHeight="1">
      <c r="A14" s="85" t="s">
        <v>241</v>
      </c>
      <c r="B14" s="86" t="s">
        <v>190</v>
      </c>
      <c r="C14" s="87" t="s">
        <v>217</v>
      </c>
      <c r="D14" s="85" t="s">
        <v>242</v>
      </c>
      <c r="E14" s="85" t="s">
        <v>156</v>
      </c>
      <c r="F14" s="88" t="s">
        <v>142</v>
      </c>
      <c r="G14" s="85" t="s">
        <v>260</v>
      </c>
      <c r="H14" s="85" t="s">
        <v>40</v>
      </c>
      <c r="I14" s="89">
        <v>119333.2</v>
      </c>
      <c r="J14" s="90">
        <v>7.63</v>
      </c>
      <c r="K14" s="89">
        <v>15640</v>
      </c>
      <c r="L14" s="91">
        <v>15640</v>
      </c>
      <c r="M14" s="83" t="str">
        <f t="shared" ref="M14:M16" si="11">+T14&amp;V14&amp;S14</f>
        <v>100080091039465</v>
      </c>
      <c r="N14" s="83">
        <v>16413.12</v>
      </c>
      <c r="O14" s="83">
        <v>125232.1056</v>
      </c>
      <c r="P14" s="85" t="s">
        <v>151</v>
      </c>
      <c r="Q14" s="84" t="s">
        <v>258</v>
      </c>
      <c r="R14" s="85" t="s">
        <v>264</v>
      </c>
      <c r="S14" s="84">
        <v>465</v>
      </c>
      <c r="T14" s="88">
        <v>10008009</v>
      </c>
      <c r="U14" s="88" t="s">
        <v>141</v>
      </c>
      <c r="V14" s="88">
        <v>1039</v>
      </c>
      <c r="W14" s="88" t="s">
        <v>143</v>
      </c>
      <c r="X14" s="85" t="s">
        <v>155</v>
      </c>
      <c r="Y14" s="85" t="s">
        <v>144</v>
      </c>
      <c r="Z14" s="85" t="s">
        <v>243</v>
      </c>
      <c r="AA14" s="85" t="s">
        <v>145</v>
      </c>
      <c r="AB14" s="85"/>
      <c r="AC14" s="85"/>
    </row>
    <row r="15" spans="1:29" ht="15" customHeight="1">
      <c r="A15" s="92" t="s">
        <v>202</v>
      </c>
      <c r="B15" s="93" t="s">
        <v>190</v>
      </c>
      <c r="C15" s="94" t="s">
        <v>176</v>
      </c>
      <c r="D15" s="85" t="s">
        <v>203</v>
      </c>
      <c r="E15" s="85" t="s">
        <v>156</v>
      </c>
      <c r="F15" s="84" t="s">
        <v>142</v>
      </c>
      <c r="G15" s="85" t="s">
        <v>260</v>
      </c>
      <c r="H15" s="85" t="s">
        <v>38</v>
      </c>
      <c r="I15" s="89">
        <v>145707.99</v>
      </c>
      <c r="J15" s="90">
        <v>13.478999999999999</v>
      </c>
      <c r="K15" s="89">
        <v>10810</v>
      </c>
      <c r="L15" s="83">
        <v>10810</v>
      </c>
      <c r="M15" s="83" t="str">
        <f t="shared" si="11"/>
        <v>100080091039465</v>
      </c>
      <c r="N15" s="83">
        <v>10793.82</v>
      </c>
      <c r="O15" s="83">
        <v>145489.88977999997</v>
      </c>
      <c r="P15" s="84" t="s">
        <v>151</v>
      </c>
      <c r="Q15" s="84" t="s">
        <v>258</v>
      </c>
      <c r="R15" s="85" t="s">
        <v>264</v>
      </c>
      <c r="S15" s="84">
        <v>465</v>
      </c>
      <c r="T15" s="84">
        <v>10008009</v>
      </c>
      <c r="U15" s="84" t="s">
        <v>141</v>
      </c>
      <c r="V15" s="84">
        <v>1039</v>
      </c>
      <c r="W15" s="84" t="s">
        <v>143</v>
      </c>
      <c r="X15" s="85" t="s">
        <v>155</v>
      </c>
      <c r="Y15" s="85" t="s">
        <v>144</v>
      </c>
      <c r="Z15" s="85" t="s">
        <v>204</v>
      </c>
      <c r="AA15" s="85" t="s">
        <v>145</v>
      </c>
      <c r="AB15" s="85"/>
      <c r="AC15" s="85"/>
    </row>
    <row r="16" spans="1:29" ht="15" customHeight="1">
      <c r="A16" s="85" t="s">
        <v>222</v>
      </c>
      <c r="B16" s="86" t="s">
        <v>190</v>
      </c>
      <c r="C16" s="87" t="s">
        <v>165</v>
      </c>
      <c r="D16" s="85" t="s">
        <v>182</v>
      </c>
      <c r="E16" s="85" t="s">
        <v>156</v>
      </c>
      <c r="F16" s="88" t="s">
        <v>142</v>
      </c>
      <c r="G16" s="85" t="s">
        <v>260</v>
      </c>
      <c r="H16" s="85" t="s">
        <v>40</v>
      </c>
      <c r="I16" s="89">
        <v>111998.04</v>
      </c>
      <c r="J16" s="90">
        <v>7.1609999999999996</v>
      </c>
      <c r="K16" s="89">
        <v>15640</v>
      </c>
      <c r="L16" s="91">
        <v>15640</v>
      </c>
      <c r="M16" s="83" t="str">
        <f t="shared" si="11"/>
        <v>100080091039465</v>
      </c>
      <c r="N16" s="83">
        <v>16413.12</v>
      </c>
      <c r="O16" s="83">
        <v>117534.35231999999</v>
      </c>
      <c r="P16" s="85" t="s">
        <v>151</v>
      </c>
      <c r="Q16" s="84" t="s">
        <v>258</v>
      </c>
      <c r="R16" s="85" t="s">
        <v>264</v>
      </c>
      <c r="S16" s="84">
        <v>465</v>
      </c>
      <c r="T16" s="88">
        <v>10008009</v>
      </c>
      <c r="U16" s="88" t="s">
        <v>141</v>
      </c>
      <c r="V16" s="88">
        <v>1039</v>
      </c>
      <c r="W16" s="88" t="s">
        <v>143</v>
      </c>
      <c r="X16" s="85" t="s">
        <v>155</v>
      </c>
      <c r="Y16" s="85" t="s">
        <v>144</v>
      </c>
      <c r="Z16" s="85" t="s">
        <v>223</v>
      </c>
      <c r="AA16" s="85" t="s">
        <v>145</v>
      </c>
      <c r="AB16" s="85"/>
      <c r="AC16" s="85"/>
    </row>
    <row r="17" spans="1:29" ht="15" customHeight="1">
      <c r="A17" s="92" t="s">
        <v>212</v>
      </c>
      <c r="B17" s="93" t="s">
        <v>190</v>
      </c>
      <c r="C17" s="94" t="s">
        <v>161</v>
      </c>
      <c r="D17" s="85" t="s">
        <v>213</v>
      </c>
      <c r="E17" s="85" t="s">
        <v>156</v>
      </c>
      <c r="F17" s="84" t="s">
        <v>142</v>
      </c>
      <c r="G17" s="85" t="s">
        <v>260</v>
      </c>
      <c r="H17" s="85" t="s">
        <v>40</v>
      </c>
      <c r="I17" s="89">
        <v>131471.64000000001</v>
      </c>
      <c r="J17" s="90">
        <v>8.4930000000000003</v>
      </c>
      <c r="K17" s="89">
        <v>15480</v>
      </c>
      <c r="L17" s="83">
        <v>15480</v>
      </c>
      <c r="M17" s="83" t="str">
        <f t="shared" ref="M17" si="12">+T17&amp;V17&amp;S17</f>
        <v>100080091069465</v>
      </c>
      <c r="N17" s="83">
        <v>16413.12</v>
      </c>
      <c r="O17" s="83">
        <v>139396.62815999999</v>
      </c>
      <c r="P17" s="84" t="s">
        <v>163</v>
      </c>
      <c r="Q17" s="84" t="s">
        <v>258</v>
      </c>
      <c r="R17" s="85" t="s">
        <v>264</v>
      </c>
      <c r="S17" s="84">
        <v>465</v>
      </c>
      <c r="T17" s="84">
        <v>10008009</v>
      </c>
      <c r="U17" s="84" t="s">
        <v>141</v>
      </c>
      <c r="V17" s="84">
        <v>1069</v>
      </c>
      <c r="W17" s="84" t="s">
        <v>143</v>
      </c>
      <c r="X17" s="85" t="s">
        <v>155</v>
      </c>
      <c r="Y17" s="85" t="s">
        <v>144</v>
      </c>
      <c r="Z17" s="85" t="s">
        <v>214</v>
      </c>
      <c r="AA17" s="85" t="s">
        <v>145</v>
      </c>
      <c r="AB17" s="85"/>
      <c r="AC17" s="85"/>
    </row>
    <row r="18" spans="1:29">
      <c r="A18" s="85" t="s">
        <v>224</v>
      </c>
      <c r="B18" s="86" t="s">
        <v>190</v>
      </c>
      <c r="C18" s="87" t="s">
        <v>184</v>
      </c>
      <c r="D18" s="85" t="s">
        <v>197</v>
      </c>
      <c r="E18" s="85" t="s">
        <v>156</v>
      </c>
      <c r="F18" s="88" t="s">
        <v>142</v>
      </c>
      <c r="G18" s="85" t="s">
        <v>260</v>
      </c>
      <c r="H18" s="85" t="s">
        <v>40</v>
      </c>
      <c r="I18" s="89">
        <v>138914.48000000001</v>
      </c>
      <c r="J18" s="90">
        <v>8.8819999999999997</v>
      </c>
      <c r="K18" s="89">
        <v>15640</v>
      </c>
      <c r="L18" s="91">
        <v>15640</v>
      </c>
      <c r="M18" s="83" t="str">
        <f t="shared" ref="M18" si="13">+T18&amp;V18&amp;S18</f>
        <v>100080091039465</v>
      </c>
      <c r="N18" s="83">
        <v>16413.12</v>
      </c>
      <c r="O18" s="83">
        <v>145781.33184</v>
      </c>
      <c r="P18" s="85" t="s">
        <v>151</v>
      </c>
      <c r="Q18" s="84" t="s">
        <v>258</v>
      </c>
      <c r="R18" s="85" t="s">
        <v>264</v>
      </c>
      <c r="S18" s="84">
        <v>465</v>
      </c>
      <c r="T18" s="88">
        <v>10008009</v>
      </c>
      <c r="U18" s="88" t="s">
        <v>141</v>
      </c>
      <c r="V18" s="88">
        <v>1039</v>
      </c>
      <c r="W18" s="88" t="s">
        <v>143</v>
      </c>
      <c r="X18" s="85" t="s">
        <v>155</v>
      </c>
      <c r="Y18" s="85" t="s">
        <v>144</v>
      </c>
      <c r="Z18" s="85" t="s">
        <v>225</v>
      </c>
      <c r="AA18" s="85" t="s">
        <v>145</v>
      </c>
      <c r="AB18" s="85"/>
      <c r="AC18" s="85"/>
    </row>
    <row r="19" spans="1:29">
      <c r="A19" s="85" t="s">
        <v>231</v>
      </c>
      <c r="B19" s="86" t="s">
        <v>192</v>
      </c>
      <c r="C19" s="87" t="s">
        <v>174</v>
      </c>
      <c r="D19" s="85" t="s">
        <v>227</v>
      </c>
      <c r="E19" s="85" t="s">
        <v>156</v>
      </c>
      <c r="F19" s="88" t="s">
        <v>142</v>
      </c>
      <c r="G19" s="85" t="s">
        <v>260</v>
      </c>
      <c r="H19" s="85" t="s">
        <v>38</v>
      </c>
      <c r="I19" s="89">
        <v>110953.84</v>
      </c>
      <c r="J19" s="90">
        <v>10.263999999999999</v>
      </c>
      <c r="K19" s="89">
        <v>10810</v>
      </c>
      <c r="L19" s="91">
        <v>10810</v>
      </c>
      <c r="M19" s="83" t="str">
        <f t="shared" ref="M19" si="14">+T19&amp;V19&amp;S19</f>
        <v>100080091039465</v>
      </c>
      <c r="N19" s="83">
        <v>10793.82</v>
      </c>
      <c r="O19" s="83">
        <v>110787.76847999998</v>
      </c>
      <c r="P19" s="85" t="s">
        <v>151</v>
      </c>
      <c r="Q19" s="84" t="s">
        <v>258</v>
      </c>
      <c r="R19" s="85" t="s">
        <v>264</v>
      </c>
      <c r="S19" s="84">
        <v>465</v>
      </c>
      <c r="T19" s="88">
        <v>10008009</v>
      </c>
      <c r="U19" s="88" t="s">
        <v>141</v>
      </c>
      <c r="V19" s="88">
        <v>1039</v>
      </c>
      <c r="W19" s="88" t="s">
        <v>143</v>
      </c>
      <c r="X19" s="85" t="s">
        <v>155</v>
      </c>
      <c r="Y19" s="85" t="s">
        <v>144</v>
      </c>
      <c r="Z19" s="85" t="s">
        <v>232</v>
      </c>
      <c r="AA19" s="85" t="s">
        <v>145</v>
      </c>
      <c r="AB19" s="85"/>
      <c r="AC19" s="85"/>
    </row>
    <row r="20" spans="1:29">
      <c r="A20" s="85" t="s">
        <v>253</v>
      </c>
      <c r="B20" s="86" t="s">
        <v>192</v>
      </c>
      <c r="C20" s="87" t="s">
        <v>148</v>
      </c>
      <c r="D20" s="85" t="s">
        <v>154</v>
      </c>
      <c r="E20" s="85" t="s">
        <v>156</v>
      </c>
      <c r="F20" s="88" t="s">
        <v>142</v>
      </c>
      <c r="G20" s="85" t="s">
        <v>260</v>
      </c>
      <c r="H20" s="85" t="s">
        <v>38</v>
      </c>
      <c r="I20" s="89">
        <v>109559.35</v>
      </c>
      <c r="J20" s="90">
        <v>10.135</v>
      </c>
      <c r="K20" s="89">
        <v>10810</v>
      </c>
      <c r="L20" s="91">
        <v>10810</v>
      </c>
      <c r="M20" s="83" t="str">
        <f t="shared" ref="M20" si="15">+T20&amp;V20&amp;S20</f>
        <v>100080091039465</v>
      </c>
      <c r="N20" s="83">
        <v>10793.82</v>
      </c>
      <c r="O20" s="83">
        <v>109395.36569999999</v>
      </c>
      <c r="P20" s="85" t="s">
        <v>151</v>
      </c>
      <c r="Q20" s="84" t="s">
        <v>258</v>
      </c>
      <c r="R20" s="85" t="s">
        <v>264</v>
      </c>
      <c r="S20" s="84">
        <v>465</v>
      </c>
      <c r="T20" s="88">
        <v>10008009</v>
      </c>
      <c r="U20" s="88" t="s">
        <v>141</v>
      </c>
      <c r="V20" s="88">
        <v>1039</v>
      </c>
      <c r="W20" s="88" t="s">
        <v>143</v>
      </c>
      <c r="X20" s="85" t="s">
        <v>155</v>
      </c>
      <c r="Y20" s="85" t="s">
        <v>144</v>
      </c>
      <c r="Z20" s="85" t="s">
        <v>254</v>
      </c>
      <c r="AA20" s="85" t="s">
        <v>145</v>
      </c>
      <c r="AB20" s="85"/>
      <c r="AC20" s="85"/>
    </row>
    <row r="21" spans="1:29">
      <c r="A21" s="85" t="s">
        <v>250</v>
      </c>
      <c r="B21" s="86" t="s">
        <v>192</v>
      </c>
      <c r="C21" s="87" t="s">
        <v>175</v>
      </c>
      <c r="D21" s="85" t="s">
        <v>251</v>
      </c>
      <c r="E21" s="85" t="s">
        <v>156</v>
      </c>
      <c r="F21" s="88" t="s">
        <v>142</v>
      </c>
      <c r="G21" s="85" t="s">
        <v>260</v>
      </c>
      <c r="H21" s="85" t="s">
        <v>38</v>
      </c>
      <c r="I21" s="89">
        <v>88079.88</v>
      </c>
      <c r="J21" s="90">
        <v>8.1479999999999997</v>
      </c>
      <c r="K21" s="89">
        <v>10810</v>
      </c>
      <c r="L21" s="91">
        <v>10810</v>
      </c>
      <c r="M21" s="83" t="str">
        <f t="shared" ref="M21" si="16">+T21&amp;V21&amp;S21</f>
        <v>100080091039465</v>
      </c>
      <c r="N21" s="83">
        <v>10793.82</v>
      </c>
      <c r="O21" s="83">
        <v>87948.045359999989</v>
      </c>
      <c r="P21" s="85" t="s">
        <v>151</v>
      </c>
      <c r="Q21" s="84" t="s">
        <v>258</v>
      </c>
      <c r="R21" s="85" t="s">
        <v>264</v>
      </c>
      <c r="S21" s="84">
        <v>465</v>
      </c>
      <c r="T21" s="88">
        <v>10008009</v>
      </c>
      <c r="U21" s="88" t="s">
        <v>141</v>
      </c>
      <c r="V21" s="88">
        <v>1039</v>
      </c>
      <c r="W21" s="88" t="s">
        <v>143</v>
      </c>
      <c r="X21" s="85" t="s">
        <v>155</v>
      </c>
      <c r="Y21" s="85" t="s">
        <v>144</v>
      </c>
      <c r="Z21" s="85" t="s">
        <v>252</v>
      </c>
      <c r="AA21" s="85" t="s">
        <v>145</v>
      </c>
      <c r="AB21" s="85"/>
      <c r="AC21" s="85"/>
    </row>
    <row r="22" spans="1:29">
      <c r="A22" s="92" t="s">
        <v>210</v>
      </c>
      <c r="B22" s="93" t="s">
        <v>192</v>
      </c>
      <c r="C22" s="94" t="s">
        <v>162</v>
      </c>
      <c r="D22" s="85" t="s">
        <v>206</v>
      </c>
      <c r="E22" s="85" t="s">
        <v>156</v>
      </c>
      <c r="F22" s="84" t="s">
        <v>142</v>
      </c>
      <c r="G22" s="85" t="s">
        <v>260</v>
      </c>
      <c r="H22" s="85" t="s">
        <v>38</v>
      </c>
      <c r="I22" s="89">
        <v>117439.84</v>
      </c>
      <c r="J22" s="90">
        <v>10.864000000000001</v>
      </c>
      <c r="K22" s="89">
        <v>10810</v>
      </c>
      <c r="L22" s="83">
        <v>10810</v>
      </c>
      <c r="M22" s="83" t="str">
        <f t="shared" ref="M22" si="17">+T22&amp;V22&amp;S22</f>
        <v>100080091039465</v>
      </c>
      <c r="N22" s="83">
        <v>10793.82</v>
      </c>
      <c r="O22" s="83">
        <v>117264.06048</v>
      </c>
      <c r="P22" s="84" t="s">
        <v>151</v>
      </c>
      <c r="Q22" s="84" t="s">
        <v>258</v>
      </c>
      <c r="R22" s="85" t="s">
        <v>264</v>
      </c>
      <c r="S22" s="84">
        <v>465</v>
      </c>
      <c r="T22" s="84">
        <v>10008009</v>
      </c>
      <c r="U22" s="84" t="s">
        <v>141</v>
      </c>
      <c r="V22" s="84">
        <v>1039</v>
      </c>
      <c r="W22" s="84" t="s">
        <v>143</v>
      </c>
      <c r="X22" s="85" t="s">
        <v>155</v>
      </c>
      <c r="Y22" s="85" t="s">
        <v>144</v>
      </c>
      <c r="Z22" s="85" t="s">
        <v>211</v>
      </c>
      <c r="AA22" s="85" t="s">
        <v>145</v>
      </c>
      <c r="AB22" s="85"/>
      <c r="AC22" s="85"/>
    </row>
    <row r="23" spans="1:29">
      <c r="A23" s="85" t="s">
        <v>233</v>
      </c>
      <c r="B23" s="86" t="s">
        <v>189</v>
      </c>
      <c r="C23" s="87" t="s">
        <v>167</v>
      </c>
      <c r="D23" s="85" t="s">
        <v>234</v>
      </c>
      <c r="E23" s="85" t="s">
        <v>156</v>
      </c>
      <c r="F23" s="88" t="s">
        <v>142</v>
      </c>
      <c r="G23" s="85" t="s">
        <v>260</v>
      </c>
      <c r="H23" s="85" t="s">
        <v>38</v>
      </c>
      <c r="I23" s="89">
        <v>117083.11</v>
      </c>
      <c r="J23" s="90">
        <v>10.831</v>
      </c>
      <c r="K23" s="89">
        <v>10810</v>
      </c>
      <c r="L23" s="91">
        <v>10810</v>
      </c>
      <c r="M23" s="83" t="str">
        <f t="shared" ref="M23" si="18">+T23&amp;V23&amp;S23</f>
        <v>100080091039465</v>
      </c>
      <c r="N23" s="83">
        <v>10793.82</v>
      </c>
      <c r="O23" s="83">
        <v>116907.86442</v>
      </c>
      <c r="P23" s="85" t="s">
        <v>151</v>
      </c>
      <c r="Q23" s="84" t="s">
        <v>258</v>
      </c>
      <c r="R23" s="85" t="s">
        <v>264</v>
      </c>
      <c r="S23" s="84">
        <v>465</v>
      </c>
      <c r="T23" s="88">
        <v>10008009</v>
      </c>
      <c r="U23" s="88" t="s">
        <v>141</v>
      </c>
      <c r="V23" s="88">
        <v>1039</v>
      </c>
      <c r="W23" s="88" t="s">
        <v>143</v>
      </c>
      <c r="X23" s="85" t="s">
        <v>155</v>
      </c>
      <c r="Y23" s="85" t="s">
        <v>144</v>
      </c>
      <c r="Z23" s="85" t="s">
        <v>235</v>
      </c>
      <c r="AA23" s="85" t="s">
        <v>145</v>
      </c>
      <c r="AB23" s="85"/>
      <c r="AC23" s="85"/>
    </row>
    <row r="24" spans="1:29">
      <c r="A24" s="85" t="s">
        <v>246</v>
      </c>
      <c r="B24" s="86" t="s">
        <v>189</v>
      </c>
      <c r="C24" s="87" t="s">
        <v>194</v>
      </c>
      <c r="D24" s="85" t="s">
        <v>213</v>
      </c>
      <c r="E24" s="85" t="s">
        <v>156</v>
      </c>
      <c r="F24" s="88" t="s">
        <v>142</v>
      </c>
      <c r="G24" s="85" t="s">
        <v>260</v>
      </c>
      <c r="H24" s="85" t="s">
        <v>40</v>
      </c>
      <c r="I24" s="89">
        <v>118989.12</v>
      </c>
      <c r="J24" s="90">
        <v>7.6079999999999997</v>
      </c>
      <c r="K24" s="89">
        <v>15640</v>
      </c>
      <c r="L24" s="91">
        <v>15640</v>
      </c>
      <c r="M24" s="83" t="str">
        <f t="shared" ref="M24" si="19">+T24&amp;V24&amp;S24</f>
        <v>100080091039465</v>
      </c>
      <c r="N24" s="83">
        <v>16413.12</v>
      </c>
      <c r="O24" s="83">
        <v>124871.01695999999</v>
      </c>
      <c r="P24" s="85" t="s">
        <v>151</v>
      </c>
      <c r="Q24" s="84" t="s">
        <v>258</v>
      </c>
      <c r="R24" s="85" t="s">
        <v>264</v>
      </c>
      <c r="S24" s="84">
        <v>465</v>
      </c>
      <c r="T24" s="88">
        <v>10008009</v>
      </c>
      <c r="U24" s="88" t="s">
        <v>141</v>
      </c>
      <c r="V24" s="88">
        <v>1039</v>
      </c>
      <c r="W24" s="88" t="s">
        <v>143</v>
      </c>
      <c r="X24" s="85" t="s">
        <v>155</v>
      </c>
      <c r="Y24" s="85" t="s">
        <v>144</v>
      </c>
      <c r="Z24" s="85" t="s">
        <v>247</v>
      </c>
      <c r="AA24" s="85" t="s">
        <v>145</v>
      </c>
      <c r="AB24" s="85"/>
      <c r="AC24" s="85"/>
    </row>
    <row r="25" spans="1:29">
      <c r="A25" s="92" t="s">
        <v>215</v>
      </c>
      <c r="B25" s="93" t="s">
        <v>189</v>
      </c>
      <c r="C25" s="94" t="s">
        <v>166</v>
      </c>
      <c r="D25" s="85" t="s">
        <v>172</v>
      </c>
      <c r="E25" s="85" t="s">
        <v>156</v>
      </c>
      <c r="F25" s="84" t="s">
        <v>142</v>
      </c>
      <c r="G25" s="85" t="s">
        <v>260</v>
      </c>
      <c r="H25" s="85" t="s">
        <v>40</v>
      </c>
      <c r="I25" s="89">
        <v>96903.28</v>
      </c>
      <c r="J25" s="90">
        <v>6.1840000000000002</v>
      </c>
      <c r="K25" s="89">
        <v>15670</v>
      </c>
      <c r="L25" s="83">
        <v>15670</v>
      </c>
      <c r="M25" s="83" t="str">
        <f t="shared" ref="M25" si="20">+T25&amp;V25&amp;S25</f>
        <v>100080092355465</v>
      </c>
      <c r="N25" s="83">
        <v>16413.12</v>
      </c>
      <c r="O25" s="83">
        <v>101498.73407999999</v>
      </c>
      <c r="P25" s="84" t="s">
        <v>149</v>
      </c>
      <c r="Q25" s="84" t="s">
        <v>258</v>
      </c>
      <c r="R25" s="85" t="s">
        <v>264</v>
      </c>
      <c r="S25" s="84">
        <v>465</v>
      </c>
      <c r="T25" s="84">
        <v>10008009</v>
      </c>
      <c r="U25" s="84" t="s">
        <v>141</v>
      </c>
      <c r="V25" s="84">
        <v>2355</v>
      </c>
      <c r="W25" s="84" t="s">
        <v>143</v>
      </c>
      <c r="X25" s="85" t="s">
        <v>155</v>
      </c>
      <c r="Y25" s="85" t="s">
        <v>144</v>
      </c>
      <c r="Z25" s="85" t="s">
        <v>216</v>
      </c>
      <c r="AA25" s="85" t="s">
        <v>145</v>
      </c>
      <c r="AB25" s="85"/>
      <c r="AC25" s="85"/>
    </row>
    <row r="26" spans="1:29">
      <c r="A26" s="85" t="s">
        <v>164</v>
      </c>
      <c r="B26" s="86" t="s">
        <v>188</v>
      </c>
      <c r="C26" s="87" t="s">
        <v>165</v>
      </c>
      <c r="D26" s="85" t="s">
        <v>182</v>
      </c>
      <c r="E26" s="85" t="s">
        <v>156</v>
      </c>
      <c r="F26" s="88" t="s">
        <v>142</v>
      </c>
      <c r="G26" s="85" t="s">
        <v>260</v>
      </c>
      <c r="H26" s="85" t="s">
        <v>40</v>
      </c>
      <c r="I26" s="89">
        <v>117127.96</v>
      </c>
      <c r="J26" s="90">
        <v>7.4889999999999999</v>
      </c>
      <c r="K26" s="89">
        <v>15640</v>
      </c>
      <c r="L26" s="91">
        <v>15640</v>
      </c>
      <c r="M26" s="83" t="str">
        <f t="shared" ref="M26:M27" si="21">+T26&amp;V26&amp;S26</f>
        <v>100080091039465</v>
      </c>
      <c r="N26" s="83">
        <v>16413.12</v>
      </c>
      <c r="O26" s="83">
        <v>122917.85567999999</v>
      </c>
      <c r="P26" s="85" t="s">
        <v>151</v>
      </c>
      <c r="Q26" s="84" t="s">
        <v>258</v>
      </c>
      <c r="R26" s="85" t="s">
        <v>264</v>
      </c>
      <c r="S26" s="84">
        <v>465</v>
      </c>
      <c r="T26" s="88">
        <v>10008009</v>
      </c>
      <c r="U26" s="88" t="s">
        <v>141</v>
      </c>
      <c r="V26" s="88">
        <v>1039</v>
      </c>
      <c r="W26" s="88" t="s">
        <v>143</v>
      </c>
      <c r="X26" s="85" t="s">
        <v>155</v>
      </c>
      <c r="Y26" s="85" t="s">
        <v>144</v>
      </c>
      <c r="Z26" s="85" t="s">
        <v>226</v>
      </c>
      <c r="AA26" s="85" t="s">
        <v>145</v>
      </c>
      <c r="AB26" s="85"/>
      <c r="AC26" s="85"/>
    </row>
    <row r="27" spans="1:29">
      <c r="A27" s="92" t="s">
        <v>199</v>
      </c>
      <c r="B27" s="93" t="s">
        <v>188</v>
      </c>
      <c r="C27" s="94" t="s">
        <v>178</v>
      </c>
      <c r="D27" s="85" t="s">
        <v>200</v>
      </c>
      <c r="E27" s="85" t="s">
        <v>156</v>
      </c>
      <c r="F27" s="84" t="s">
        <v>142</v>
      </c>
      <c r="G27" s="85" t="s">
        <v>260</v>
      </c>
      <c r="H27" s="85" t="s">
        <v>40</v>
      </c>
      <c r="I27" s="89">
        <v>157088.16</v>
      </c>
      <c r="J27" s="90">
        <v>10.044</v>
      </c>
      <c r="K27" s="89">
        <v>15640</v>
      </c>
      <c r="L27" s="83">
        <v>15640</v>
      </c>
      <c r="M27" s="83" t="str">
        <f t="shared" si="21"/>
        <v>100080091039465</v>
      </c>
      <c r="N27" s="83">
        <v>16413.12</v>
      </c>
      <c r="O27" s="83">
        <v>164853.37727999999</v>
      </c>
      <c r="P27" s="84" t="s">
        <v>151</v>
      </c>
      <c r="Q27" s="84" t="s">
        <v>258</v>
      </c>
      <c r="R27" s="85" t="s">
        <v>264</v>
      </c>
      <c r="S27" s="84">
        <v>465</v>
      </c>
      <c r="T27" s="84">
        <v>10008009</v>
      </c>
      <c r="U27" s="84" t="s">
        <v>141</v>
      </c>
      <c r="V27" s="84">
        <v>1039</v>
      </c>
      <c r="W27" s="84" t="s">
        <v>143</v>
      </c>
      <c r="X27" s="85" t="s">
        <v>155</v>
      </c>
      <c r="Y27" s="85" t="s">
        <v>144</v>
      </c>
      <c r="Z27" s="85" t="s">
        <v>201</v>
      </c>
      <c r="AA27" s="85" t="s">
        <v>145</v>
      </c>
      <c r="AB27" s="85"/>
      <c r="AC27" s="85"/>
    </row>
    <row r="28" spans="1:29">
      <c r="A28" s="85" t="s">
        <v>238</v>
      </c>
      <c r="B28" s="86" t="s">
        <v>186</v>
      </c>
      <c r="C28" s="87" t="s">
        <v>161</v>
      </c>
      <c r="D28" s="85" t="s">
        <v>239</v>
      </c>
      <c r="E28" s="85" t="s">
        <v>156</v>
      </c>
      <c r="F28" s="88" t="s">
        <v>142</v>
      </c>
      <c r="G28" s="85" t="s">
        <v>260</v>
      </c>
      <c r="H28" s="85" t="s">
        <v>40</v>
      </c>
      <c r="I28" s="89">
        <v>154892.88</v>
      </c>
      <c r="J28" s="90">
        <v>10.006</v>
      </c>
      <c r="K28" s="89">
        <v>15480</v>
      </c>
      <c r="L28" s="91">
        <v>15480</v>
      </c>
      <c r="M28" s="83" t="str">
        <f t="shared" ref="M28" si="22">+T28&amp;V28&amp;S28</f>
        <v>100080091069465</v>
      </c>
      <c r="N28" s="83">
        <v>16413.12</v>
      </c>
      <c r="O28" s="83">
        <v>164229.67872</v>
      </c>
      <c r="P28" s="85" t="s">
        <v>163</v>
      </c>
      <c r="Q28" s="84" t="s">
        <v>258</v>
      </c>
      <c r="R28" s="85" t="s">
        <v>264</v>
      </c>
      <c r="S28" s="84">
        <v>465</v>
      </c>
      <c r="T28" s="88">
        <v>10008009</v>
      </c>
      <c r="U28" s="88" t="s">
        <v>141</v>
      </c>
      <c r="V28" s="88">
        <v>1069</v>
      </c>
      <c r="W28" s="88" t="s">
        <v>143</v>
      </c>
      <c r="X28" s="85" t="s">
        <v>155</v>
      </c>
      <c r="Y28" s="85" t="s">
        <v>144</v>
      </c>
      <c r="Z28" s="85" t="s">
        <v>240</v>
      </c>
      <c r="AA28" s="85" t="s">
        <v>145</v>
      </c>
      <c r="AB28" s="85"/>
      <c r="AC28" s="85"/>
    </row>
    <row r="29" spans="1:29">
      <c r="A29" s="92" t="s">
        <v>208</v>
      </c>
      <c r="B29" s="93" t="s">
        <v>186</v>
      </c>
      <c r="C29" s="94" t="s">
        <v>177</v>
      </c>
      <c r="D29" s="85" t="s">
        <v>154</v>
      </c>
      <c r="E29" s="85" t="s">
        <v>156</v>
      </c>
      <c r="F29" s="84" t="s">
        <v>142</v>
      </c>
      <c r="G29" s="85" t="s">
        <v>260</v>
      </c>
      <c r="H29" s="85" t="s">
        <v>38</v>
      </c>
      <c r="I29" s="89">
        <v>114607.62</v>
      </c>
      <c r="J29" s="90">
        <v>10.602</v>
      </c>
      <c r="K29" s="89">
        <v>10810</v>
      </c>
      <c r="L29" s="83">
        <v>10810</v>
      </c>
      <c r="M29" s="83" t="str">
        <f t="shared" ref="M29" si="23">+T29&amp;V29&amp;S29</f>
        <v>100080091039465</v>
      </c>
      <c r="N29" s="83">
        <v>10793.82</v>
      </c>
      <c r="O29" s="83">
        <v>114436.07964</v>
      </c>
      <c r="P29" s="84" t="s">
        <v>151</v>
      </c>
      <c r="Q29" s="84" t="s">
        <v>258</v>
      </c>
      <c r="R29" s="85" t="s">
        <v>264</v>
      </c>
      <c r="S29" s="84">
        <v>465</v>
      </c>
      <c r="T29" s="84">
        <v>10008009</v>
      </c>
      <c r="U29" s="84" t="s">
        <v>141</v>
      </c>
      <c r="V29" s="84">
        <v>1039</v>
      </c>
      <c r="W29" s="84" t="s">
        <v>143</v>
      </c>
      <c r="X29" s="85" t="s">
        <v>155</v>
      </c>
      <c r="Y29" s="85" t="s">
        <v>144</v>
      </c>
      <c r="Z29" s="85" t="s">
        <v>209</v>
      </c>
      <c r="AA29" s="85" t="s">
        <v>145</v>
      </c>
      <c r="AB29" s="85"/>
      <c r="AC29" s="85"/>
    </row>
  </sheetData>
  <autoFilter ref="A1:AC29" xr:uid="{00000000-0001-0000-0200-000000000000}">
    <filterColumn colId="16">
      <filters>
        <filter val="1 AL 12 JULIO"/>
      </filters>
    </filterColumn>
  </autoFilter>
  <sortState xmlns:xlrd2="http://schemas.microsoft.com/office/spreadsheetml/2017/richdata2" ref="A2:AB29">
    <sortCondition ref="B2:B29"/>
    <sortCondition ref="C2:C29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381251-A1CF-40C7-9A33-6E103FE55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381C87-6DE1-4A2B-BC61-5481F1EA4D3B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customXml/itemProps3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2025-08-14T11:51:02Z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